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3.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4.xml" ContentType="application/vnd.ms-excel.controlproperties+xml"/>
  <Override PartName="/xl/drawings/drawing7.xml" ContentType="application/vnd.openxmlformats-officedocument.drawing+xml"/>
  <Override PartName="/xl/ctrlProps/ctrlProp5.xml" ContentType="application/vnd.ms-excel.controlproperties+xml"/>
  <Override PartName="/xl/drawings/drawing8.xml" ContentType="application/vnd.openxmlformats-officedocument.drawing+xml"/>
  <Override PartName="/xl/ctrlProps/ctrlProp6.xml" ContentType="application/vnd.ms-excel.controlproperties+xml"/>
  <Override PartName="/xl/drawings/drawing9.xml" ContentType="application/vnd.openxmlformats-officedocument.drawing+xml"/>
  <Override PartName="/xl/ctrlProps/ctrlProp7.xml" ContentType="application/vnd.ms-excel.controlproperties+xml"/>
  <Override PartName="/xl/drawings/drawing10.xml" ContentType="application/vnd.openxmlformats-officedocument.drawing+xml"/>
  <Override PartName="/xl/ctrlProps/ctrlProp8.xml" ContentType="application/vnd.ms-excel.controlproperties+xml"/>
  <Override PartName="/xl/drawings/drawing11.xml" ContentType="application/vnd.openxmlformats-officedocument.drawing+xml"/>
  <Override PartName="/xl/ctrlProps/ctrlProp9.xml" ContentType="application/vnd.ms-excel.controlproperties+xml"/>
  <Override PartName="/xl/drawings/drawing12.xml" ContentType="application/vnd.openxmlformats-officedocument.drawing+xml"/>
  <Override PartName="/xl/ctrlProps/ctrlProp10.xml" ContentType="application/vnd.ms-excel.controlproperties+xml"/>
  <Override PartName="/xl/drawings/drawing13.xml" ContentType="application/vnd.openxmlformats-officedocument.drawing+xml"/>
  <Override PartName="/xl/comments4.xml" ContentType="application/vnd.openxmlformats-officedocument.spreadsheetml.comments+xml"/>
  <Override PartName="/xl/drawings/drawing1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codeName="{E757BCB4-07E6-AE0B-56E0-F0EEF7A6E26C}"/>
  <workbookPr codeName="ThisWorkbook"/>
  <mc:AlternateContent xmlns:mc="http://schemas.openxmlformats.org/markup-compatibility/2006">
    <mc:Choice Requires="x15">
      <x15ac:absPath xmlns:x15ac="http://schemas.microsoft.com/office/spreadsheetml/2010/11/ac" url="\\frsa01dc01\FolderRedirection\stephanies\Desktop\COR E-mail\"/>
    </mc:Choice>
  </mc:AlternateContent>
  <xr:revisionPtr revIDLastSave="0" documentId="13_ncr:1_{8132D964-31BC-4619-829E-3F42B8DFF9D7}" xr6:coauthVersionLast="47" xr6:coauthVersionMax="47" xr10:uidLastSave="{00000000-0000-0000-0000-000000000000}"/>
  <workbookProtection workbookAlgorithmName="SHA-512" workbookHashValue="xke7/PhOsM5NQWoXBDxKVYz1qHLKvRteR1G+8lQfxALcQKzVH0ZC3ADVyS6WlP7sDztz2EfRfrLTTar5ieCg1w==" workbookSaltValue="WxjJzv6kR1zKEXxMqLHj1g==" workbookSpinCount="100000" lockStructure="1"/>
  <bookViews>
    <workbookView xWindow="-57720" yWindow="-120" windowWidth="29040" windowHeight="15840" tabRatio="780" activeTab="1" xr2:uid="{00000000-000D-0000-FFFF-FFFF00000000}"/>
  </bookViews>
  <sheets>
    <sheet name="Definitions" sheetId="19" r:id="rId1"/>
    <sheet name="Title Page" sheetId="17" r:id="rId2"/>
    <sheet name="Interview Selection" sheetId="20" r:id="rId3"/>
    <sheet name="MSW Interviews" sheetId="22" r:id="rId4"/>
    <sheet name="JHSC Interviews" sheetId="25" r:id="rId5"/>
    <sheet name="Element #1" sheetId="2" r:id="rId6"/>
    <sheet name="Element #2" sheetId="5" r:id="rId7"/>
    <sheet name="Element #3" sheetId="3" r:id="rId8"/>
    <sheet name="Element #4" sheetId="4" r:id="rId9"/>
    <sheet name="Element #5" sheetId="6" r:id="rId10"/>
    <sheet name="Element #6" sheetId="7" r:id="rId11"/>
    <sheet name="Element #7" sheetId="8" r:id="rId12"/>
    <sheet name="Element #8" sheetId="9" r:id="rId13"/>
    <sheet name="Total Scores" sheetId="10" r:id="rId14"/>
    <sheet name="Corrective Action Plan" sheetId="14" r:id="rId15"/>
    <sheet name="Comments" sheetId="18" r:id="rId16"/>
  </sheets>
  <definedNames>
    <definedName name="allnot10" localSheetId="0">#REF!</definedName>
    <definedName name="allnot10" localSheetId="2">#REF!</definedName>
    <definedName name="allnot10" localSheetId="1">#REF!</definedName>
    <definedName name="allnot10">#REF!</definedName>
    <definedName name="allnot15" localSheetId="1">#REF!</definedName>
    <definedName name="allnot15">#REF!</definedName>
    <definedName name="allnot2" localSheetId="1">#REF!</definedName>
    <definedName name="allnot2">#REF!</definedName>
    <definedName name="allnot3" localSheetId="1">#REF!</definedName>
    <definedName name="allnot3">#REF!</definedName>
    <definedName name="allnot5" localSheetId="1">#REF!</definedName>
    <definedName name="allnot5">#REF!</definedName>
    <definedName name="Check194" localSheetId="2">'Interview Selection'!$G$6</definedName>
    <definedName name="Check197" localSheetId="2">'Interview Selection'!$G$7</definedName>
    <definedName name="Check198" localSheetId="2">'Interview Selection'!$G$8</definedName>
    <definedName name="Check199" localSheetId="2">'Interview Selection'!$G$37</definedName>
    <definedName name="Check200" localSheetId="2">'Interview Selection'!$G$38</definedName>
    <definedName name="Check201" localSheetId="2">'Interview Selection'!$G$39</definedName>
    <definedName name="Check202" localSheetId="2">'Interview Selection'!$G$40</definedName>
    <definedName name="Check203" localSheetId="2">'Interview Selection'!$G$52</definedName>
    <definedName name="Check204" localSheetId="2">'Interview Selection'!$G$53</definedName>
    <definedName name="Check205" localSheetId="2">'Interview Selection'!$G$54</definedName>
    <definedName name="Check206" localSheetId="2">'Interview Selection'!$G$56</definedName>
    <definedName name="Check207" localSheetId="2">'Interview Selection'!$H$6</definedName>
    <definedName name="Check208" localSheetId="2">'Interview Selection'!$H$7</definedName>
    <definedName name="Check209" localSheetId="2">'Interview Selection'!$H$8</definedName>
    <definedName name="Check210" localSheetId="2">'Interview Selection'!$H$37</definedName>
    <definedName name="Check211" localSheetId="2">'Interview Selection'!$H$38</definedName>
    <definedName name="Check212" localSheetId="2">'Interview Selection'!$H$39</definedName>
    <definedName name="Check213" localSheetId="2">'Interview Selection'!$H$40</definedName>
    <definedName name="Check214" localSheetId="2">'Interview Selection'!$H$52</definedName>
    <definedName name="Check215" localSheetId="2">'Interview Selection'!$H$53</definedName>
    <definedName name="Check216" localSheetId="2">'Interview Selection'!$H$54</definedName>
    <definedName name="Check217" localSheetId="2">'Interview Selection'!$H$56</definedName>
    <definedName name="Check218" localSheetId="2">'Interview Selection'!$J$6</definedName>
    <definedName name="Check219" localSheetId="2">'Interview Selection'!$J$7</definedName>
    <definedName name="Check220" localSheetId="2">'Interview Selection'!$J$8</definedName>
    <definedName name="Check221" localSheetId="2">'Interview Selection'!$J$37</definedName>
    <definedName name="Check222" localSheetId="2">'Interview Selection'!$J$38</definedName>
    <definedName name="Check223" localSheetId="2">'Interview Selection'!$J$39</definedName>
    <definedName name="Check224" localSheetId="2">'Interview Selection'!$J$40</definedName>
    <definedName name="Check225" localSheetId="2">'Interview Selection'!$J$52</definedName>
    <definedName name="Check226" localSheetId="2">'Interview Selection'!$J$53</definedName>
    <definedName name="Check227" localSheetId="2">'Interview Selection'!$J$54</definedName>
    <definedName name="Check228" localSheetId="2">'Interview Selection'!$J$56</definedName>
    <definedName name="inviews" localSheetId="2">#REF!</definedName>
    <definedName name="inviews">#REF!</definedName>
    <definedName name="iviews" localSheetId="2">#REF!</definedName>
    <definedName name="iviews">#REF!</definedName>
    <definedName name="_xlnm.Print_Area" localSheetId="15">Comments!$A$1:$C$149</definedName>
    <definedName name="_xlnm.Print_Area" localSheetId="14">'Corrective Action Plan'!$B$2:$H$88</definedName>
    <definedName name="_xlnm.Print_Area" localSheetId="5">'Element #1'!$B$1:$L$57</definedName>
    <definedName name="_xlnm.Print_Area" localSheetId="6">'Element #2'!$B$1:$L$72</definedName>
    <definedName name="_xlnm.Print_Area" localSheetId="7">'Element #3'!$B$1:$L$76</definedName>
    <definedName name="_xlnm.Print_Area" localSheetId="8">'Element #4'!$B$1:$L$52</definedName>
    <definedName name="_xlnm.Print_Area" localSheetId="9">'Element #5'!$B$1:$L$45</definedName>
    <definedName name="_xlnm.Print_Area" localSheetId="10">'Element #6'!$B$1:$L$50</definedName>
    <definedName name="_xlnm.Print_Area" localSheetId="11">'Element #7'!$B$1:$L$45</definedName>
    <definedName name="_xlnm.Print_Area" localSheetId="12">'Element #8'!$B$1:$L$55</definedName>
    <definedName name="_xlnm.Print_Area" localSheetId="2">'Interview Selection'!$B$2:$J$56</definedName>
    <definedName name="_xlnm.Print_Area" localSheetId="4">'JHSC Interviews'!$B$1:$H$14</definedName>
    <definedName name="_xlnm.Print_Area" localSheetId="3">'MSW Interviews'!$B$1:$I$49</definedName>
    <definedName name="_xlnm.Print_Area" localSheetId="1">'Title Page'!$A$1:$L$27</definedName>
    <definedName name="_xlnm.Print_Area" localSheetId="13">'Total Scores'!$A$1:$J$26</definedName>
    <definedName name="_xlnm.Print_Titles" localSheetId="15">Comments!$6:$6</definedName>
    <definedName name="_xlnm.Print_Titles" localSheetId="14">'Corrective Action Plan'!$5:$5</definedName>
    <definedName name="_xlnm.Print_Titles" localSheetId="5">'Element #1'!$1:$7</definedName>
    <definedName name="_xlnm.Print_Titles" localSheetId="6">'Element #2'!$1:$7</definedName>
    <definedName name="_xlnm.Print_Titles" localSheetId="7">'Element #3'!$1:$7</definedName>
    <definedName name="_xlnm.Print_Titles" localSheetId="8">'Element #4'!$1:$7</definedName>
    <definedName name="_xlnm.Print_Titles" localSheetId="9">'Element #5'!$1:$7</definedName>
    <definedName name="_xlnm.Print_Titles" localSheetId="10">'Element #6'!$1:$7</definedName>
    <definedName name="_xlnm.Print_Titles" localSheetId="11">'Element #7'!$1:$7</definedName>
    <definedName name="_xlnm.Print_Titles" localSheetId="12">'Element #8'!$1:$7</definedName>
    <definedName name="_xlnm.Print_Titles" localSheetId="1">'Title Page'!$1:$4</definedName>
    <definedName name="range10" localSheetId="2">#REF!</definedName>
    <definedName name="range10" localSheetId="1">#REF!</definedName>
    <definedName name="range10">#REF!</definedName>
    <definedName name="range15" localSheetId="1">#REF!</definedName>
    <definedName name="range15">#REF!</definedName>
    <definedName name="range20" localSheetId="1">#REF!</definedName>
    <definedName name="range20">#REF!</definedName>
    <definedName name="range3" localSheetId="1">#REF!</definedName>
    <definedName name="range3">#REF!</definedName>
    <definedName name="range5" localSheetId="1">#REF!</definedName>
    <definedName name="range5">#REF!</definedName>
    <definedName name="range7" localSheetId="1">#REF!</definedName>
    <definedName name="range7">#REF!</definedName>
    <definedName name="range8" localSheetId="1">#REF!</definedName>
    <definedName name="range8">#REF!</definedName>
    <definedName name="spec10" localSheetId="1">#REF!</definedName>
    <definedName name="spec10">#REF!</definedName>
    <definedName name="Text112" localSheetId="2">'Interview Selection'!$B$6</definedName>
    <definedName name="Text113" localSheetId="2">'Interview Selection'!$B$7</definedName>
    <definedName name="Text114" localSheetId="2">'Interview Selection'!$B$8</definedName>
    <definedName name="Text115" localSheetId="2">'Interview Selection'!$B$37</definedName>
    <definedName name="Text116" localSheetId="2">'Interview Selection'!$B$38</definedName>
    <definedName name="Text117" localSheetId="2">'Interview Selection'!$B$39</definedName>
    <definedName name="Text118" localSheetId="2">'Interview Selection'!$B$40</definedName>
    <definedName name="Text119" localSheetId="2">'Interview Selection'!$B$52</definedName>
    <definedName name="Text120" localSheetId="2">'Interview Selection'!$B$53</definedName>
    <definedName name="Text121" localSheetId="2">'Interview Selection'!$B$54</definedName>
    <definedName name="Text122" localSheetId="2">'Interview Selection'!$B$56</definedName>
    <definedName name="Text123" localSheetId="2">'Interview Selection'!$C$6</definedName>
    <definedName name="Text124" localSheetId="2">'Interview Selection'!$C$7</definedName>
    <definedName name="Text125" localSheetId="2">'Interview Selection'!$C$8</definedName>
    <definedName name="Text126" localSheetId="2">'Interview Selection'!$C$37</definedName>
    <definedName name="Text127" localSheetId="2">'Interview Selection'!$C$38</definedName>
    <definedName name="Text128" localSheetId="2">'Interview Selection'!$C$39</definedName>
    <definedName name="Text129" localSheetId="2">'Interview Selection'!$C$40</definedName>
    <definedName name="Text130" localSheetId="2">'Interview Selection'!$C$52</definedName>
    <definedName name="Text131" localSheetId="2">'Interview Selection'!$C$53</definedName>
    <definedName name="Text132" localSheetId="2">'Interview Selection'!$C$54</definedName>
    <definedName name="Text133" localSheetId="2">'Interview Selection'!$C$56</definedName>
    <definedName name="Text134" localSheetId="2">'Interview Selection'!$D$6</definedName>
    <definedName name="Text135" localSheetId="2">'Interview Selection'!$D$7</definedName>
    <definedName name="Text136" localSheetId="2">'Interview Selection'!$D$8</definedName>
    <definedName name="Text137" localSheetId="2">'Interview Selection'!$D$37</definedName>
    <definedName name="Text138" localSheetId="2">'Interview Selection'!$D$38</definedName>
    <definedName name="Text139" localSheetId="2">'Interview Selection'!$D$39</definedName>
    <definedName name="Text140" localSheetId="2">'Interview Selection'!$D$40</definedName>
    <definedName name="Text141" localSheetId="2">'Interview Selection'!$D$52</definedName>
    <definedName name="Text142" localSheetId="2">'Interview Selection'!$D$53</definedName>
    <definedName name="Text143" localSheetId="2">'Interview Selection'!$D$54</definedName>
    <definedName name="Text144" localSheetId="2">'Interview Selection'!$D$56</definedName>
    <definedName name="Text145" localSheetId="2">'Interview Selection'!$E$6</definedName>
    <definedName name="Text146" localSheetId="2">'Interview Selection'!$E$7</definedName>
    <definedName name="Text147" localSheetId="2">'Interview Selection'!$E$8</definedName>
    <definedName name="Text148" localSheetId="2">'Interview Selection'!$E$37</definedName>
    <definedName name="Text149" localSheetId="2">'Interview Selection'!$E$38</definedName>
    <definedName name="Text150" localSheetId="2">'Interview Selection'!$E$39</definedName>
    <definedName name="Text151" localSheetId="2">'Interview Selection'!$E$40</definedName>
    <definedName name="Text152" localSheetId="2">'Interview Selection'!$E$52</definedName>
    <definedName name="Text153" localSheetId="2">'Interview Selection'!$E$53</definedName>
    <definedName name="Text154" localSheetId="2">'Interview Selection'!$E$54</definedName>
    <definedName name="Text155" localSheetId="2">'Interview Selection'!$E$56</definedName>
    <definedName name="Text156" localSheetId="2">'Interview Selection'!$F$6</definedName>
    <definedName name="Text157" localSheetId="2">'Interview Selection'!$F$7</definedName>
    <definedName name="Text158" localSheetId="2">'Interview Selection'!$F$8</definedName>
    <definedName name="Text159" localSheetId="2">'Interview Selection'!$F$37</definedName>
    <definedName name="Text160" localSheetId="2">'Interview Selection'!$F$38</definedName>
    <definedName name="Text161" localSheetId="2">'Interview Selection'!$F$39</definedName>
    <definedName name="Text162" localSheetId="2">'Interview Selection'!$F$40</definedName>
    <definedName name="Text163" localSheetId="2">'Interview Selection'!$F$52</definedName>
    <definedName name="Text164" localSheetId="2">'Interview Selection'!$F$53</definedName>
    <definedName name="Text165" localSheetId="2">'Interview Selection'!$F$54</definedName>
    <definedName name="Text166" localSheetId="2">'Interview Selection'!$F$56</definedName>
    <definedName name="Z_3781E168_8419_4FE7_B032_2854CE4BD91E_.wvu.PrintArea" localSheetId="5" hidden="1">'Element #1'!$B$10:$L$63</definedName>
    <definedName name="Z_3781E168_8419_4FE7_B032_2854CE4BD91E_.wvu.PrintArea" localSheetId="6" hidden="1">'Element #2'!$B$9:$L$78</definedName>
    <definedName name="Z_3781E168_8419_4FE7_B032_2854CE4BD91E_.wvu.PrintArea" localSheetId="7" hidden="1">'Element #3'!$B$9:$L$82</definedName>
    <definedName name="Z_3781E168_8419_4FE7_B032_2854CE4BD91E_.wvu.PrintArea" localSheetId="8" hidden="1">'Element #4'!$B$9:$L$58</definedName>
    <definedName name="Z_3781E168_8419_4FE7_B032_2854CE4BD91E_.wvu.PrintArea" localSheetId="9" hidden="1">'Element #5'!$B$9:$L$51</definedName>
    <definedName name="Z_3781E168_8419_4FE7_B032_2854CE4BD91E_.wvu.PrintArea" localSheetId="10" hidden="1">'Element #6'!$B$9:$L$56</definedName>
    <definedName name="Z_3781E168_8419_4FE7_B032_2854CE4BD91E_.wvu.PrintArea" localSheetId="11" hidden="1">'Element #7'!$B$9:$L$51</definedName>
    <definedName name="Z_3781E168_8419_4FE7_B032_2854CE4BD91E_.wvu.PrintArea" localSheetId="12" hidden="1">'Element #8'!$B$9:$L$61</definedName>
    <definedName name="Z_3781E168_8419_4FE7_B032_2854CE4BD91E_.wvu.PrintArea" localSheetId="1" hidden="1">'Title Page'!$B$6:$L$37</definedName>
    <definedName name="Z_3781E168_8419_4FE7_B032_2854CE4BD91E_.wvu.PrintArea" localSheetId="13" hidden="1">'Total Scores'!$C$1:$J$26</definedName>
    <definedName name="Z_3781E168_8419_4FE7_B032_2854CE4BD91E_.wvu.PrintTitles" localSheetId="5" hidden="1">'Element #1'!$1:$7</definedName>
    <definedName name="Z_3781E168_8419_4FE7_B032_2854CE4BD91E_.wvu.PrintTitles" localSheetId="6" hidden="1">'Element #2'!$1:$7</definedName>
    <definedName name="Z_3781E168_8419_4FE7_B032_2854CE4BD91E_.wvu.PrintTitles" localSheetId="7" hidden="1">'Element #3'!$1:$7</definedName>
    <definedName name="Z_3781E168_8419_4FE7_B032_2854CE4BD91E_.wvu.PrintTitles" localSheetId="8" hidden="1">'Element #4'!$1:$7</definedName>
    <definedName name="Z_3781E168_8419_4FE7_B032_2854CE4BD91E_.wvu.PrintTitles" localSheetId="9" hidden="1">'Element #5'!$1:$7</definedName>
    <definedName name="Z_3781E168_8419_4FE7_B032_2854CE4BD91E_.wvu.PrintTitles" localSheetId="10" hidden="1">'Element #6'!$1:$7</definedName>
    <definedName name="Z_3781E168_8419_4FE7_B032_2854CE4BD91E_.wvu.PrintTitles" localSheetId="11" hidden="1">'Element #7'!$1:$7</definedName>
    <definedName name="Z_3781E168_8419_4FE7_B032_2854CE4BD91E_.wvu.PrintTitles" localSheetId="12" hidden="1">'Element #8'!$1:$7</definedName>
    <definedName name="Z_3781E168_8419_4FE7_B032_2854CE4BD91E_.wvu.PrintTitles" localSheetId="1" hidden="1">'Title Page'!$1:$4</definedName>
  </definedNames>
  <calcPr calcId="191029"/>
  <customWorkbookViews>
    <customWorkbookView name="Maria - Personal View" guid="{3781E168-8419-4FE7-B032-2854CE4BD91E}" mergeInterval="0" personalView="1" maximized="1" windowWidth="1534" windowHeight="775" tabRatio="78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25" l="1"/>
  <c r="G13" i="25"/>
  <c r="G12" i="25"/>
  <c r="G11" i="25"/>
  <c r="G10" i="25"/>
  <c r="G9" i="25"/>
  <c r="G8" i="25"/>
  <c r="G6" i="25"/>
  <c r="H28" i="22"/>
  <c r="H44" i="22"/>
  <c r="H42" i="22"/>
  <c r="H41" i="22"/>
  <c r="H40" i="22"/>
  <c r="H39" i="22"/>
  <c r="H38" i="22"/>
  <c r="H37" i="22"/>
  <c r="H36" i="22"/>
  <c r="H35" i="22"/>
  <c r="H34" i="22"/>
  <c r="H33" i="22"/>
  <c r="H32" i="22"/>
  <c r="H31" i="22"/>
  <c r="H30" i="22"/>
  <c r="H29" i="22"/>
  <c r="H27" i="22"/>
  <c r="H26" i="22"/>
  <c r="H24" i="22"/>
  <c r="H23" i="22"/>
  <c r="H22" i="22"/>
  <c r="H21" i="22"/>
  <c r="H20" i="22"/>
  <c r="H19" i="22"/>
  <c r="H17" i="22"/>
  <c r="H16" i="22"/>
  <c r="H15" i="22"/>
  <c r="H14" i="22"/>
  <c r="H12" i="22"/>
  <c r="H8" i="22"/>
  <c r="H7" i="22"/>
  <c r="H6" i="22"/>
  <c r="G7" i="25"/>
  <c r="H13" i="22"/>
  <c r="H11" i="22"/>
  <c r="H9" i="22"/>
  <c r="H10" i="22"/>
  <c r="L32" i="2" l="1"/>
  <c r="L53" i="5" l="1"/>
  <c r="C7" i="14" l="1"/>
  <c r="J15" i="9" l="1"/>
  <c r="J10" i="9"/>
  <c r="J10" i="8"/>
  <c r="J35" i="7"/>
  <c r="J27" i="4"/>
  <c r="J54" i="3"/>
  <c r="J44" i="3"/>
  <c r="J61" i="5" l="1"/>
  <c r="J24" i="5"/>
  <c r="L40" i="8" l="1"/>
  <c r="L35" i="8"/>
  <c r="L21" i="8"/>
  <c r="L16" i="8"/>
  <c r="L45" i="7"/>
  <c r="L40" i="7"/>
  <c r="L26" i="7"/>
  <c r="L31" i="7"/>
  <c r="L40" i="6"/>
  <c r="L34" i="6"/>
  <c r="L29" i="6"/>
  <c r="L16" i="6"/>
  <c r="L15" i="6"/>
  <c r="L47" i="4"/>
  <c r="L38" i="4"/>
  <c r="L33" i="4"/>
  <c r="L23" i="4"/>
  <c r="L14" i="4"/>
  <c r="L71" i="3"/>
  <c r="L50" i="3"/>
  <c r="L28" i="3"/>
  <c r="L23" i="3"/>
  <c r="L67" i="5"/>
  <c r="L44" i="5"/>
  <c r="L35" i="5"/>
  <c r="L31" i="5"/>
  <c r="L20" i="5"/>
  <c r="L14" i="5"/>
  <c r="L48" i="2"/>
  <c r="L44" i="2"/>
  <c r="L39" i="2"/>
  <c r="L33" i="2"/>
  <c r="L28" i="2"/>
  <c r="L20" i="2"/>
  <c r="L19" i="2"/>
  <c r="L18" i="2"/>
  <c r="L13" i="2"/>
  <c r="L50" i="9"/>
  <c r="L42" i="9"/>
  <c r="L41" i="9"/>
  <c r="L35" i="9"/>
  <c r="L30" i="9"/>
  <c r="L25" i="9"/>
  <c r="L20" i="9"/>
  <c r="L26" i="8"/>
  <c r="L16" i="3"/>
  <c r="I50" i="9" l="1"/>
  <c r="J50" i="9" s="1"/>
  <c r="I42" i="9"/>
  <c r="I41" i="9"/>
  <c r="J39" i="9" s="1"/>
  <c r="I35" i="9"/>
  <c r="J34" i="9" s="1"/>
  <c r="I25" i="9"/>
  <c r="J24" i="9" s="1"/>
  <c r="I40" i="8"/>
  <c r="J39" i="8" s="1"/>
  <c r="I35" i="8"/>
  <c r="J34" i="8" s="1"/>
  <c r="I26" i="8"/>
  <c r="I21" i="8"/>
  <c r="I16" i="8"/>
  <c r="J15" i="8" s="1"/>
  <c r="I45" i="7"/>
  <c r="J44" i="7" s="1"/>
  <c r="I40" i="7"/>
  <c r="J40" i="7" s="1"/>
  <c r="I31" i="7"/>
  <c r="J30" i="7" s="1"/>
  <c r="I26" i="7"/>
  <c r="I40" i="6"/>
  <c r="J38" i="6" s="1"/>
  <c r="I34" i="6"/>
  <c r="J33" i="6" s="1"/>
  <c r="I29" i="6"/>
  <c r="J28" i="6" s="1"/>
  <c r="I16" i="6"/>
  <c r="I15" i="6"/>
  <c r="I47" i="4"/>
  <c r="J46" i="4" s="1"/>
  <c r="I38" i="4"/>
  <c r="J37" i="4" s="1"/>
  <c r="I33" i="4"/>
  <c r="J32" i="4" s="1"/>
  <c r="I23" i="4"/>
  <c r="J22" i="4" s="1"/>
  <c r="I14" i="4"/>
  <c r="I71" i="3"/>
  <c r="J71" i="3" s="1"/>
  <c r="I50" i="3"/>
  <c r="J49" i="3" s="1"/>
  <c r="I28" i="3"/>
  <c r="J27" i="3" s="1"/>
  <c r="I23" i="3"/>
  <c r="I16" i="3"/>
  <c r="J14" i="3" s="1"/>
  <c r="I67" i="5"/>
  <c r="I53" i="5"/>
  <c r="J52" i="5" s="1"/>
  <c r="I35" i="5"/>
  <c r="J35" i="5" s="1"/>
  <c r="J26" i="7" l="1"/>
  <c r="I49" i="7"/>
  <c r="I44" i="6"/>
  <c r="J14" i="4"/>
  <c r="I51" i="4"/>
  <c r="J20" i="3"/>
  <c r="I75" i="3"/>
  <c r="J25" i="8"/>
  <c r="I44" i="8"/>
  <c r="J14" i="6"/>
  <c r="H25" i="22"/>
  <c r="H43" i="22"/>
  <c r="F8" i="25" l="1"/>
  <c r="I20" i="9" s="1"/>
  <c r="F9" i="25"/>
  <c r="F10" i="25"/>
  <c r="I30" i="9" s="1"/>
  <c r="J29" i="9" s="1"/>
  <c r="F11" i="25"/>
  <c r="F12" i="25"/>
  <c r="F13" i="25"/>
  <c r="F14" i="25"/>
  <c r="J20" i="9" l="1"/>
  <c r="I54" i="9"/>
  <c r="G9" i="22"/>
  <c r="I20" i="2" s="1"/>
  <c r="G8" i="22"/>
  <c r="I19" i="2" s="1"/>
  <c r="G39" i="22" l="1"/>
  <c r="G37" i="22"/>
  <c r="G30" i="22"/>
  <c r="G25" i="22"/>
  <c r="G23" i="22"/>
  <c r="G22" i="22"/>
  <c r="G21" i="22"/>
  <c r="G20" i="22"/>
  <c r="I44" i="5" s="1"/>
  <c r="J44" i="5" s="1"/>
  <c r="G12" i="22"/>
  <c r="I33" i="2" s="1"/>
  <c r="G10" i="22" l="1"/>
  <c r="I28" i="2" s="1"/>
  <c r="J24" i="2" s="1"/>
  <c r="G44" i="22"/>
  <c r="G34" i="22"/>
  <c r="G33" i="22"/>
  <c r="G32" i="22"/>
  <c r="G29" i="22"/>
  <c r="G28" i="22"/>
  <c r="G27" i="22"/>
  <c r="G24" i="22"/>
  <c r="G18" i="22"/>
  <c r="H18" i="22" s="1"/>
  <c r="I31" i="5" s="1"/>
  <c r="J29" i="5" s="1"/>
  <c r="G17" i="22"/>
  <c r="I20" i="5" s="1"/>
  <c r="J18" i="5" s="1"/>
  <c r="G13" i="22"/>
  <c r="I39" i="2" s="1"/>
  <c r="J37" i="2" s="1"/>
  <c r="F7" i="25" l="1"/>
  <c r="F6" i="25"/>
  <c r="G40" i="22"/>
  <c r="G41" i="22"/>
  <c r="G42" i="22"/>
  <c r="G43" i="22"/>
  <c r="G36" i="22"/>
  <c r="G38" i="22"/>
  <c r="G26" i="22"/>
  <c r="G31" i="22"/>
  <c r="G35" i="22"/>
  <c r="G16" i="22"/>
  <c r="I14" i="5" s="1"/>
  <c r="G19" i="22"/>
  <c r="G14" i="22"/>
  <c r="I44" i="2" s="1"/>
  <c r="J43" i="2" s="1"/>
  <c r="G15" i="22"/>
  <c r="I48" i="2" s="1"/>
  <c r="J48" i="2" s="1"/>
  <c r="G11" i="22"/>
  <c r="I32" i="2" s="1"/>
  <c r="J32" i="2" s="1"/>
  <c r="G7" i="22"/>
  <c r="I18" i="2" s="1"/>
  <c r="J17" i="2" s="1"/>
  <c r="G6" i="22"/>
  <c r="I13" i="2" s="1"/>
  <c r="J14" i="5" l="1"/>
  <c r="I71" i="5"/>
  <c r="J10" i="2"/>
  <c r="I56" i="2"/>
  <c r="C145" i="18"/>
  <c r="C146" i="18"/>
  <c r="C147" i="18"/>
  <c r="C143" i="18"/>
  <c r="C141" i="18"/>
  <c r="C139" i="18"/>
  <c r="C136" i="18"/>
  <c r="C134" i="18"/>
  <c r="C5" i="18"/>
  <c r="C88" i="14" l="1"/>
  <c r="C86" i="14"/>
  <c r="C85" i="14"/>
  <c r="C84" i="14"/>
  <c r="C83" i="14"/>
  <c r="C82" i="14"/>
  <c r="C81" i="14"/>
  <c r="C80" i="14"/>
  <c r="F23" i="9"/>
  <c r="C131" i="18"/>
  <c r="C129" i="18"/>
  <c r="C126" i="18"/>
  <c r="C124" i="18"/>
  <c r="C122" i="18"/>
  <c r="C120" i="18"/>
  <c r="C78" i="14"/>
  <c r="C77" i="14"/>
  <c r="C76" i="14"/>
  <c r="C75" i="14"/>
  <c r="C74" i="14"/>
  <c r="C73" i="14"/>
  <c r="C72" i="14"/>
  <c r="C5" i="8"/>
  <c r="C117" i="18" l="1"/>
  <c r="C114" i="18"/>
  <c r="C112" i="18"/>
  <c r="C70" i="14"/>
  <c r="C69" i="14"/>
  <c r="C68" i="14"/>
  <c r="C67" i="14"/>
  <c r="C66" i="14"/>
  <c r="C65" i="14"/>
  <c r="C64" i="14"/>
  <c r="C63" i="14"/>
  <c r="C62" i="14"/>
  <c r="C103" i="18"/>
  <c r="C104" i="18"/>
  <c r="C101" i="18"/>
  <c r="C99" i="18"/>
  <c r="C96" i="18"/>
  <c r="C94" i="18"/>
  <c r="C95" i="18"/>
  <c r="C90" i="18"/>
  <c r="C87" i="18"/>
  <c r="C85" i="18"/>
  <c r="C83" i="18"/>
  <c r="C81" i="18"/>
  <c r="C71" i="18"/>
  <c r="C69" i="18"/>
  <c r="C67" i="18"/>
  <c r="C62" i="18"/>
  <c r="C58" i="18"/>
  <c r="C59" i="18"/>
  <c r="C60" i="18"/>
  <c r="C57" i="18"/>
  <c r="C55" i="18"/>
  <c r="C56" i="18"/>
  <c r="C51" i="18"/>
  <c r="C50" i="18"/>
  <c r="C44" i="18"/>
  <c r="C49" i="18"/>
  <c r="C46" i="18"/>
  <c r="C43" i="18"/>
  <c r="C41" i="18"/>
  <c r="C38" i="18"/>
  <c r="C39" i="18"/>
  <c r="C36" i="18"/>
  <c r="C33" i="18"/>
  <c r="C34" i="18"/>
  <c r="C30" i="18"/>
  <c r="C28" i="18"/>
  <c r="C26" i="18"/>
  <c r="C23" i="18"/>
  <c r="C24" i="18"/>
  <c r="C21" i="18"/>
  <c r="C16" i="18"/>
  <c r="C17" i="18"/>
  <c r="C18" i="18"/>
  <c r="C19" i="18"/>
  <c r="C12" i="18"/>
  <c r="C13" i="18"/>
  <c r="C14" i="18"/>
  <c r="C8" i="18" l="1"/>
  <c r="C9" i="18"/>
  <c r="C10" i="18"/>
  <c r="C60" i="14" l="1"/>
  <c r="C58" i="14"/>
  <c r="C59" i="14"/>
  <c r="C57" i="14"/>
  <c r="C56" i="14"/>
  <c r="C55" i="14"/>
  <c r="C54" i="14"/>
  <c r="C52" i="14" l="1"/>
  <c r="C51" i="14"/>
  <c r="C50" i="14"/>
  <c r="C49" i="14"/>
  <c r="C48" i="14"/>
  <c r="C47" i="14"/>
  <c r="C46" i="14"/>
  <c r="C45" i="14"/>
  <c r="C44" i="14"/>
  <c r="C42" i="14"/>
  <c r="C41" i="14"/>
  <c r="C40" i="14"/>
  <c r="C39" i="14"/>
  <c r="C38" i="14"/>
  <c r="C37" i="14"/>
  <c r="C36" i="14"/>
  <c r="C35" i="14"/>
  <c r="C34" i="14"/>
  <c r="C33" i="14"/>
  <c r="C32" i="14"/>
  <c r="C31" i="14"/>
  <c r="C30" i="14"/>
  <c r="C29" i="14"/>
  <c r="C13" i="14" l="1"/>
  <c r="C12" i="14"/>
  <c r="C11" i="14"/>
  <c r="C10" i="14"/>
  <c r="C9" i="14"/>
  <c r="C8" i="14"/>
  <c r="C27" i="14" l="1"/>
  <c r="C26" i="14"/>
  <c r="C25" i="14"/>
  <c r="C24" i="14"/>
  <c r="C23" i="14"/>
  <c r="C22" i="14"/>
  <c r="C21" i="14"/>
  <c r="C20" i="14"/>
  <c r="C19" i="14"/>
  <c r="C18" i="14"/>
  <c r="C17" i="14"/>
  <c r="C16" i="14"/>
  <c r="C15" i="14"/>
  <c r="C27" i="18" l="1"/>
  <c r="C7" i="18"/>
  <c r="C11" i="18"/>
  <c r="C15" i="18"/>
  <c r="C20" i="18"/>
  <c r="C22" i="18"/>
  <c r="C25" i="18"/>
  <c r="C144" i="18"/>
  <c r="C149" i="18"/>
  <c r="C148" i="18"/>
  <c r="C142" i="18"/>
  <c r="C140" i="18"/>
  <c r="C138" i="18"/>
  <c r="C137" i="18"/>
  <c r="C135" i="18"/>
  <c r="C133" i="18"/>
  <c r="C130" i="18"/>
  <c r="C128" i="18"/>
  <c r="C127" i="18"/>
  <c r="C125" i="18"/>
  <c r="C123" i="18"/>
  <c r="C121" i="18"/>
  <c r="C119" i="18"/>
  <c r="C116" i="18"/>
  <c r="C115" i="18"/>
  <c r="C113" i="18"/>
  <c r="C111" i="18"/>
  <c r="C110" i="18"/>
  <c r="C109" i="18"/>
  <c r="C108" i="18"/>
  <c r="C107" i="18"/>
  <c r="C106" i="18"/>
  <c r="C102" i="18"/>
  <c r="C100" i="18"/>
  <c r="C98" i="18"/>
  <c r="C97" i="18"/>
  <c r="C93" i="18"/>
  <c r="C92" i="18"/>
  <c r="C89" i="18"/>
  <c r="C88" i="18"/>
  <c r="C86" i="18"/>
  <c r="C84" i="18"/>
  <c r="C82" i="18"/>
  <c r="C80" i="18"/>
  <c r="C79" i="18"/>
  <c r="C78" i="18"/>
  <c r="C77" i="18"/>
  <c r="C75" i="18"/>
  <c r="C74" i="18"/>
  <c r="C73" i="18"/>
  <c r="C72" i="18"/>
  <c r="C70" i="18"/>
  <c r="C68" i="18"/>
  <c r="C66" i="18"/>
  <c r="C65" i="18"/>
  <c r="C64" i="18"/>
  <c r="C63" i="18"/>
  <c r="C61" i="18"/>
  <c r="C53" i="18"/>
  <c r="C54" i="18"/>
  <c r="C48" i="18"/>
  <c r="C47" i="18"/>
  <c r="C45" i="18"/>
  <c r="C42" i="18"/>
  <c r="C40" i="18"/>
  <c r="C37" i="18"/>
  <c r="C35" i="18"/>
  <c r="C32" i="18"/>
  <c r="C31" i="18"/>
  <c r="L5" i="9"/>
  <c r="G5" i="9"/>
  <c r="C5" i="9"/>
  <c r="L5" i="8"/>
  <c r="G5" i="8"/>
  <c r="L5" i="7"/>
  <c r="G5" i="7"/>
  <c r="C5" i="7"/>
  <c r="L5" i="6"/>
  <c r="G5" i="6"/>
  <c r="C5" i="6"/>
  <c r="L5" i="4"/>
  <c r="G5" i="4"/>
  <c r="C5" i="4"/>
  <c r="L5" i="3"/>
  <c r="G5" i="3"/>
  <c r="C5" i="3"/>
  <c r="L5" i="5"/>
  <c r="H5" i="5"/>
  <c r="C5" i="5"/>
  <c r="H5" i="2"/>
  <c r="C5" i="2"/>
  <c r="L5" i="2"/>
  <c r="C5" i="10"/>
  <c r="C3" i="10"/>
  <c r="G5" i="10"/>
  <c r="J48" i="5"/>
  <c r="G51" i="4"/>
  <c r="F14" i="10" s="1"/>
  <c r="H14" i="10"/>
  <c r="I14" i="10" s="1"/>
  <c r="H51" i="4"/>
  <c r="J10" i="3"/>
  <c r="J32" i="3"/>
  <c r="J36" i="3"/>
  <c r="J40" i="3"/>
  <c r="J59" i="3"/>
  <c r="J63" i="3"/>
  <c r="J67" i="3"/>
  <c r="H12" i="10"/>
  <c r="I12" i="10" s="1"/>
  <c r="H75" i="3"/>
  <c r="G12" i="10" s="1"/>
  <c r="G75" i="3"/>
  <c r="F12" i="10" s="1"/>
  <c r="G71" i="5"/>
  <c r="H10" i="10"/>
  <c r="H71" i="5"/>
  <c r="G10" i="10" s="1"/>
  <c r="D53" i="9"/>
  <c r="F9" i="8"/>
  <c r="F14" i="8"/>
  <c r="F19" i="8"/>
  <c r="F24" i="8"/>
  <c r="F29" i="8"/>
  <c r="F33" i="8"/>
  <c r="F38" i="8"/>
  <c r="F9" i="7"/>
  <c r="F13" i="7"/>
  <c r="F17" i="7"/>
  <c r="F21" i="7"/>
  <c r="F25" i="7"/>
  <c r="F29" i="7"/>
  <c r="F34" i="7"/>
  <c r="F39" i="7"/>
  <c r="F43" i="7"/>
  <c r="D43" i="6"/>
  <c r="D55" i="2"/>
  <c r="J10" i="5"/>
  <c r="F60" i="2"/>
  <c r="F61" i="2"/>
  <c r="F62" i="2"/>
  <c r="F9" i="3"/>
  <c r="D74" i="3" s="1"/>
  <c r="D50" i="4"/>
  <c r="D70" i="5"/>
  <c r="H22" i="10"/>
  <c r="I22" i="10" s="1"/>
  <c r="H54" i="9"/>
  <c r="G22" i="10" s="1"/>
  <c r="G44" i="8"/>
  <c r="H18" i="10"/>
  <c r="I18" i="10" s="1"/>
  <c r="G49" i="7"/>
  <c r="F18" i="10" s="1"/>
  <c r="J14" i="7"/>
  <c r="H16" i="10"/>
  <c r="H44" i="6"/>
  <c r="G16" i="10" s="1"/>
  <c r="G44" i="6"/>
  <c r="F16" i="10" s="1"/>
  <c r="F79" i="3"/>
  <c r="G56" i="2"/>
  <c r="F8" i="10" s="1"/>
  <c r="J46" i="9"/>
  <c r="J30" i="8"/>
  <c r="J22" i="7"/>
  <c r="J18" i="7"/>
  <c r="J10" i="7"/>
  <c r="J24" i="6"/>
  <c r="J20" i="6"/>
  <c r="J10" i="6"/>
  <c r="J57" i="5"/>
  <c r="J40" i="5"/>
  <c r="J42" i="4"/>
  <c r="J18" i="4"/>
  <c r="J10" i="4"/>
  <c r="J52" i="2"/>
  <c r="H8" i="10"/>
  <c r="F60" i="9"/>
  <c r="F58" i="9"/>
  <c r="G54" i="9"/>
  <c r="H20" i="10"/>
  <c r="I20" i="10" s="1"/>
  <c r="H44" i="8"/>
  <c r="J20" i="8"/>
  <c r="H49" i="7"/>
  <c r="G18" i="10" s="1"/>
  <c r="J66" i="5"/>
  <c r="F57" i="4"/>
  <c r="F56" i="4"/>
  <c r="F55" i="4"/>
  <c r="H56" i="2"/>
  <c r="G8" i="10" s="1"/>
  <c r="F59" i="9"/>
  <c r="F48" i="8"/>
  <c r="F49" i="8"/>
  <c r="F50" i="8"/>
  <c r="F53" i="7"/>
  <c r="F54" i="7"/>
  <c r="F55" i="7"/>
  <c r="I48" i="6"/>
  <c r="I49" i="6"/>
  <c r="I50" i="6"/>
  <c r="F80" i="3"/>
  <c r="F81" i="3"/>
  <c r="F77" i="5"/>
  <c r="F75" i="5"/>
  <c r="F76" i="5"/>
  <c r="F9" i="9"/>
  <c r="F14" i="9"/>
  <c r="F19" i="9"/>
  <c r="F28" i="9"/>
  <c r="F33" i="9"/>
  <c r="F45" i="9"/>
  <c r="F49" i="9"/>
  <c r="E25" i="10"/>
  <c r="D25" i="10"/>
  <c r="I16" i="10" l="1"/>
  <c r="J16" i="10" s="1"/>
  <c r="I8" i="10"/>
  <c r="I45" i="8"/>
  <c r="G55" i="9"/>
  <c r="F22" i="10"/>
  <c r="J22" i="10" s="1"/>
  <c r="F61" i="9"/>
  <c r="G58" i="9" s="1"/>
  <c r="H45" i="8"/>
  <c r="I52" i="4"/>
  <c r="G52" i="4"/>
  <c r="I76" i="3"/>
  <c r="H72" i="5"/>
  <c r="H76" i="3"/>
  <c r="I72" i="5"/>
  <c r="G20" i="10"/>
  <c r="I45" i="6"/>
  <c r="D43" i="8"/>
  <c r="F78" i="5"/>
  <c r="G77" i="5" s="1"/>
  <c r="F58" i="4"/>
  <c r="G55" i="4" s="1"/>
  <c r="J44" i="8"/>
  <c r="J75" i="3"/>
  <c r="J12" i="10" s="1"/>
  <c r="H52" i="4"/>
  <c r="I57" i="2"/>
  <c r="J56" i="2"/>
  <c r="I51" i="6"/>
  <c r="J49" i="6" s="1"/>
  <c r="I55" i="9"/>
  <c r="H55" i="9"/>
  <c r="G45" i="8"/>
  <c r="D48" i="7"/>
  <c r="G14" i="10"/>
  <c r="J18" i="10"/>
  <c r="H45" i="6"/>
  <c r="F56" i="7"/>
  <c r="G53" i="7" s="1"/>
  <c r="J44" i="6"/>
  <c r="F63" i="2"/>
  <c r="G61" i="2" s="1"/>
  <c r="J71" i="5"/>
  <c r="F51" i="8"/>
  <c r="G49" i="8" s="1"/>
  <c r="G76" i="3"/>
  <c r="H25" i="10"/>
  <c r="H26" i="10" s="1"/>
  <c r="H57" i="2"/>
  <c r="G72" i="5"/>
  <c r="I50" i="7"/>
  <c r="G45" i="6"/>
  <c r="J49" i="7"/>
  <c r="J51" i="4"/>
  <c r="H50" i="7"/>
  <c r="F82" i="3"/>
  <c r="G81" i="3" s="1"/>
  <c r="G57" i="2"/>
  <c r="F10" i="10"/>
  <c r="I10" i="10" s="1"/>
  <c r="G50" i="7"/>
  <c r="F20" i="10"/>
  <c r="J54" i="9"/>
  <c r="J10" i="10" l="1"/>
  <c r="J55" i="9"/>
  <c r="G60" i="9"/>
  <c r="G59" i="9"/>
  <c r="G61" i="9" s="1"/>
  <c r="G25" i="10"/>
  <c r="G26" i="10" s="1"/>
  <c r="J45" i="8"/>
  <c r="G50" i="8"/>
  <c r="J20" i="10"/>
  <c r="G48" i="8"/>
  <c r="G57" i="4"/>
  <c r="G56" i="4"/>
  <c r="G75" i="5"/>
  <c r="G76" i="5"/>
  <c r="J50" i="6"/>
  <c r="J72" i="5"/>
  <c r="J48" i="6"/>
  <c r="J51" i="6" s="1"/>
  <c r="J45" i="6"/>
  <c r="J50" i="7"/>
  <c r="G55" i="7"/>
  <c r="G54" i="7"/>
  <c r="G60" i="2"/>
  <c r="G62" i="2"/>
  <c r="J57" i="2"/>
  <c r="J76" i="3"/>
  <c r="F25" i="10"/>
  <c r="F26" i="10" s="1"/>
  <c r="G80" i="3"/>
  <c r="J52" i="4"/>
  <c r="J14" i="10"/>
  <c r="G79" i="3"/>
  <c r="J8" i="10"/>
  <c r="G51" i="8" l="1"/>
  <c r="G78" i="5"/>
  <c r="G58" i="4"/>
  <c r="G63" i="2"/>
  <c r="G56" i="7"/>
  <c r="I25" i="10"/>
  <c r="J25" i="10" s="1"/>
  <c r="G82" i="3"/>
  <c r="C6"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Stephanie Swain</author>
  </authors>
  <commentList>
    <comment ref="G6" authorId="0" shapeId="0" xr:uid="{1680B261-BE4C-43C2-A5D8-9C7A5B3A85BD}">
      <text>
        <r>
          <rPr>
            <b/>
            <sz val="9"/>
            <color indexed="81"/>
            <rFont val="Calibri"/>
            <family val="2"/>
            <scheme val="minor"/>
          </rPr>
          <t>Note:
The percentage of positive will automatically calculate the score within the Element.</t>
        </r>
        <r>
          <rPr>
            <sz val="9"/>
            <color indexed="81"/>
            <rFont val="Tahoma"/>
            <family val="2"/>
          </rPr>
          <t xml:space="preserve">
</t>
        </r>
      </text>
    </comment>
    <comment ref="I6" authorId="0" shapeId="0" xr:uid="{D42E89D7-0358-4AFA-B6A7-59045DEBF739}">
      <text>
        <r>
          <rPr>
            <b/>
            <sz val="9"/>
            <color indexed="81"/>
            <rFont val="Calibri"/>
            <family val="2"/>
            <scheme val="minor"/>
          </rPr>
          <t xml:space="preserve">Note:
Comments inputted here will auto populate in each Element and the Comments Tab.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Stephanie Swain</author>
  </authors>
  <commentList>
    <comment ref="F6" authorId="0" shapeId="0" xr:uid="{ED6F1AB3-E395-4A8F-B531-15482283ACBB}">
      <text>
        <r>
          <rPr>
            <b/>
            <sz val="9"/>
            <color indexed="81"/>
            <rFont val="Calibri"/>
            <family val="2"/>
            <scheme val="minor"/>
          </rPr>
          <t>Note:
The percentage of positive will automatically calculate the score within the Audit.</t>
        </r>
      </text>
    </comment>
    <comment ref="H6" authorId="0" shapeId="0" xr:uid="{151E0790-561C-46D8-9212-2691BEF26E70}">
      <text>
        <r>
          <rPr>
            <b/>
            <sz val="9"/>
            <color indexed="81"/>
            <rFont val="Calibri"/>
            <family val="2"/>
            <scheme val="minor"/>
          </rPr>
          <t>Note:
Comments inputted here will auto populate in each Element and the Comments Tab.</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Stephanie Swain</author>
  </authors>
  <commentList>
    <comment ref="G10" authorId="0" shapeId="0" xr:uid="{A5F1829A-4899-44CE-AA59-818B12DBE361}">
      <text>
        <r>
          <rPr>
            <b/>
            <sz val="9"/>
            <color indexed="81"/>
            <rFont val="Calibri"/>
            <family val="2"/>
            <scheme val="minor"/>
          </rPr>
          <t>Note: 
Place your score for documentation here</t>
        </r>
        <r>
          <rPr>
            <sz val="9"/>
            <color indexed="81"/>
            <rFont val="Tahoma"/>
            <family val="2"/>
          </rPr>
          <t xml:space="preserve">
</t>
        </r>
      </text>
    </comment>
    <comment ref="J10" authorId="0" shapeId="0" xr:uid="{0B339044-A686-418C-BD4D-C54C223E8A91}">
      <text>
        <r>
          <rPr>
            <b/>
            <sz val="9"/>
            <color indexed="81"/>
            <rFont val="Calibri"/>
            <family val="2"/>
            <scheme val="minor"/>
          </rPr>
          <t>Note:
Scores for all verification methods will auto calculate here per question</t>
        </r>
      </text>
    </comment>
    <comment ref="L10" authorId="0" shapeId="0" xr:uid="{81F491FA-9304-49C2-A0E6-7865E6F6FF6F}">
      <text>
        <r>
          <rPr>
            <b/>
            <sz val="9"/>
            <color indexed="81"/>
            <rFont val="Calibri"/>
            <family val="2"/>
            <scheme val="minor"/>
          </rPr>
          <t>Helpful Hint:
To type directly in the cell; left double click on it.
To start a new line within the same cell; hold down ALT and hit the ENTER key.</t>
        </r>
      </text>
    </comment>
    <comment ref="H11" authorId="0" shapeId="0" xr:uid="{01658445-C1A0-46F3-858C-FD634BEF97F4}">
      <text>
        <r>
          <rPr>
            <b/>
            <sz val="9"/>
            <color indexed="81"/>
            <rFont val="Calibri"/>
            <family val="2"/>
            <scheme val="minor"/>
          </rPr>
          <t>Note: 
Place your score for observations here</t>
        </r>
        <r>
          <rPr>
            <sz val="9"/>
            <color indexed="81"/>
            <rFont val="Tahoma"/>
            <family val="2"/>
          </rPr>
          <t xml:space="preserve">
</t>
        </r>
      </text>
    </comment>
    <comment ref="L11" authorId="0" shapeId="0" xr:uid="{12177D31-FCC7-4E2A-B893-F390699ACBEA}">
      <text>
        <r>
          <rPr>
            <b/>
            <sz val="9"/>
            <color indexed="81"/>
            <rFont val="Calibri"/>
            <family val="2"/>
            <scheme val="minor"/>
          </rPr>
          <t>Note:  Comments recorded here will auto populate in the Comments tab.</t>
        </r>
        <r>
          <rPr>
            <sz val="9"/>
            <color indexed="81"/>
            <rFont val="Tahoma"/>
            <family val="2"/>
          </rPr>
          <t xml:space="preserve">
</t>
        </r>
      </text>
    </comment>
    <comment ref="I13" authorId="0" shapeId="0" xr:uid="{14CC6FA8-1053-493A-8265-E513482B4B12}">
      <text>
        <r>
          <rPr>
            <b/>
            <sz val="9"/>
            <color indexed="81"/>
            <rFont val="Calibri"/>
            <family val="2"/>
            <scheme val="minor"/>
          </rPr>
          <t>Note: 
Interview scores are auto populated here from the Interview Questions tab.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Stephanie Swain</author>
  </authors>
  <commentList>
    <comment ref="C6" authorId="0" shapeId="0" xr:uid="{72633F55-6072-4FCA-ACE4-C334BCE813F7}">
      <text>
        <r>
          <rPr>
            <b/>
            <sz val="9"/>
            <color indexed="81"/>
            <rFont val="Calibri"/>
            <family val="2"/>
            <scheme val="minor"/>
          </rPr>
          <t>Recommendations auto populate from the Audit Tool tab.  To make any changes please refer back to that tab.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Stephanie Swain</author>
  </authors>
  <commentList>
    <comment ref="C7" authorId="0" shapeId="0" xr:uid="{264FC09C-113D-4B20-894C-80505A9EDE30}">
      <text>
        <r>
          <rPr>
            <b/>
            <sz val="9"/>
            <color indexed="81"/>
            <rFont val="Calibri"/>
            <family val="2"/>
            <scheme val="minor"/>
          </rPr>
          <t>Comments auto populate from the Element tabs. 
To make any changes please refer back to that tab.</t>
        </r>
        <r>
          <rPr>
            <sz val="9"/>
            <color indexed="81"/>
            <rFont val="Tahoma"/>
            <family val="2"/>
          </rPr>
          <t xml:space="preserve">
</t>
        </r>
      </text>
    </comment>
  </commentList>
</comments>
</file>

<file path=xl/sharedStrings.xml><?xml version="1.0" encoding="utf-8"?>
<sst xmlns="http://schemas.openxmlformats.org/spreadsheetml/2006/main" count="1302" uniqueCount="552">
  <si>
    <t>An effective occupational health and safety program must demonstrate management leadership and commitment to the program and a willingness to improve the workplace safety culture.</t>
  </si>
  <si>
    <t>Scoring</t>
  </si>
  <si>
    <t>Health and Safety Program Measurements</t>
  </si>
  <si>
    <t>Possible
Points</t>
  </si>
  <si>
    <t>Document</t>
  </si>
  <si>
    <t>Interview</t>
  </si>
  <si>
    <t>Total Points for Question</t>
  </si>
  <si>
    <t>1.</t>
  </si>
  <si>
    <t>0 to 5</t>
  </si>
  <si>
    <t>2.</t>
  </si>
  <si>
    <t>Does the policy include health and safety responsibilities for the employer, managers, supervisors, and workers?</t>
  </si>
  <si>
    <t>3.</t>
  </si>
  <si>
    <t>Assess the level of senior management, middle management, and worker involvement in the program.</t>
  </si>
  <si>
    <t>0 to 3</t>
  </si>
  <si>
    <t>4.</t>
  </si>
  <si>
    <t>Do managers / supervisors regularly discuss health and safety issues with workers?</t>
  </si>
  <si>
    <t>0 to 4</t>
  </si>
  <si>
    <t>5.</t>
  </si>
  <si>
    <t>0 to 10</t>
  </si>
  <si>
    <t>6.</t>
  </si>
  <si>
    <t>In the past year have senior managers attended meetings where safety was a standing agenda item?</t>
  </si>
  <si>
    <t>7.</t>
  </si>
  <si>
    <t>Is there a process to address non-conformance with safety rules and regulations?</t>
  </si>
  <si>
    <t>8.</t>
  </si>
  <si>
    <t>Are safety rules and regulations enforced?</t>
  </si>
  <si>
    <t>D</t>
  </si>
  <si>
    <t>O</t>
  </si>
  <si>
    <t>I</t>
  </si>
  <si>
    <t>TOTAL</t>
  </si>
  <si>
    <t>Total Points Awarded:</t>
  </si>
  <si>
    <t>Percent of Total:</t>
  </si>
  <si>
    <t>Observation</t>
  </si>
  <si>
    <t>Is there a documented health and safety program?</t>
  </si>
  <si>
    <t>Are there written safe work procedures (and/or safe operating procedures) and are they available to workers?</t>
  </si>
  <si>
    <t>Have supervisors and workers (including representatives on the Joint Occupational Health and Safety Committee) had the opportunity to consult in the development or review of these procedures?</t>
  </si>
  <si>
    <t>1 or 0</t>
  </si>
  <si>
    <t>Are safe work procedures written for identified hazards?</t>
  </si>
  <si>
    <t>Is there a written first aid program?</t>
  </si>
  <si>
    <t>Has a first aid assessment been completed for each workplace?</t>
  </si>
  <si>
    <t>Are there adequate first aid attendants, supplies and facilities?</t>
  </si>
  <si>
    <t>9.</t>
  </si>
  <si>
    <t>Do workers know how to contact first aid?</t>
  </si>
  <si>
    <t>10.</t>
  </si>
  <si>
    <t>Have site-specific emergency response procedures been developed that address health and safety emergencies for staff?</t>
  </si>
  <si>
    <t>11.</t>
  </si>
  <si>
    <t>Have the emergency response plans been tested for deficiencies and corrective action taken?</t>
  </si>
  <si>
    <t>12.</t>
  </si>
  <si>
    <t>Have emergency procedures been posted in appropriate locations throughout the workplace?</t>
  </si>
  <si>
    <t>13.</t>
  </si>
  <si>
    <t>Have specified employees been given lead roles in a health and safety emergency?</t>
  </si>
  <si>
    <t>14.</t>
  </si>
  <si>
    <t>Has training been given to employees who have a lead role in an emergency?</t>
  </si>
  <si>
    <t>Has the company determined what qualifications are required for different jobs?</t>
  </si>
  <si>
    <t>How do supervisors determine if workers can do their jobs safely?</t>
  </si>
  <si>
    <t>Does the company have a method of tracking education and training?</t>
  </si>
  <si>
    <t>Is worker training being done on an ongoing and as-required basis?</t>
  </si>
  <si>
    <t>Is there a method within the company to ensure that workers certifications are valid and up to date?</t>
  </si>
  <si>
    <t>Are tailgate or toolbox meetings held regularly and documented?</t>
  </si>
  <si>
    <t>Does the employer have a formal orientation program, including the requirement that an orientation be provided to all new or newly-transferred employees, as well as those returning after a lengthy absence?</t>
  </si>
  <si>
    <t>0 to 15</t>
  </si>
  <si>
    <t>Is there an orientation checklist form that provides an area for signatures of the person giving, and the person receiving, the orientation?</t>
  </si>
  <si>
    <t>Is health and safety information given to contractors before they begin working for the organization?</t>
  </si>
  <si>
    <t>Have processes been developed for identifying hazards and assessing risks?</t>
  </si>
  <si>
    <t>Have the individuals who take lead roles in identifying hazards and assessing risks received training?</t>
  </si>
  <si>
    <t>Are hazards documented and communicated to workers as they become identified during operations?</t>
  </si>
  <si>
    <t>Are controls developed for identified hazards and are they implemented?</t>
  </si>
  <si>
    <t>Are workers made aware of the requirements for PPE</t>
  </si>
  <si>
    <t>Is PPE (e.g. hard hats, eye protection, hearing protection) made available to workers in accordance with the WorkSafeBC Regulation and/or company policy, and is it worn by workers?</t>
  </si>
  <si>
    <t>Is specialized PPE (e.g. respirators, chainsaw pants) available to workers when required?</t>
  </si>
  <si>
    <t>When workers are required to use PPE, have they been trained in the use, maintenance and limitations of it?</t>
  </si>
  <si>
    <t>Are there written procedures for the proper fitting, care and use of respirators?</t>
  </si>
  <si>
    <t>Is there a system for workers to report unsafe/unhealthy conditions or practices?</t>
  </si>
  <si>
    <t>Is there a preventative maintenance program in place for equipment and machinery?</t>
  </si>
  <si>
    <t>Is there evidence that the preventative maintenance program is being followed?</t>
  </si>
  <si>
    <t>Do workers know what they are to do if they encounter broken or defective tools or equipment?</t>
  </si>
  <si>
    <t>Element Five – Inspection of Premises, Equipment, Workplaces and Work Practices</t>
  </si>
  <si>
    <t>Regular inspections of the premises, equipment, work methods and work practices must be included in an effective health and safety program.</t>
  </si>
  <si>
    <t>Does the company have a safety inspection program?</t>
  </si>
  <si>
    <t>Does the inspection program outline what is to be inspected and the inspection frequency?</t>
  </si>
  <si>
    <t>Are inspections being carried out as defined in the program?</t>
  </si>
  <si>
    <t>Are inspection checklists or forms being used?</t>
  </si>
  <si>
    <t>Have persons responsible for conducting inspections received training?</t>
  </si>
  <si>
    <t>Is there a process in place to ensure that someone is assigned responsibility to correct any deficiencies found during inspections?</t>
  </si>
  <si>
    <t>Is there a process in place to ensure that any deficiencies are corrected in a timely manner?</t>
  </si>
  <si>
    <t>Element Six – Incident Investigations</t>
  </si>
  <si>
    <t>The need for prompt investigation of incidents, including instructions on what to report to WorkSafeBC, is required in accordance with the Occupational Health and Safety Regulation. The investigation process reveals information necessary to prevent recurrence.</t>
  </si>
  <si>
    <t>Is the policy or procedure being followed?</t>
  </si>
  <si>
    <t>Are standardized incident investigation forms readily available and used?</t>
  </si>
  <si>
    <t>Are workers aware of the incident/accident reporting process?</t>
  </si>
  <si>
    <t>Have staff received training in investigation procedures and in the organization's investigation policy / procedure?</t>
  </si>
  <si>
    <t>Are recommendations for preventative or remedial action assigned and are the recommendations implemented?</t>
  </si>
  <si>
    <t>Are corrective actions communicated to workers?</t>
  </si>
  <si>
    <t>Are investigation reports reviewed by management?</t>
  </si>
  <si>
    <t>Element Seven – Program Administration</t>
  </si>
  <si>
    <t>Is there a process to organize and manage program documentation?</t>
  </si>
  <si>
    <t>Are health and safety statistical reports generated on an ongoing basis and readily available?</t>
  </si>
  <si>
    <t>0 to 8</t>
  </si>
  <si>
    <t>Does the organization compare health and safety performance from year to year?</t>
  </si>
  <si>
    <t>Are annual statistics analyzed and needs or trends identified?</t>
  </si>
  <si>
    <t>Are records kept of lost time, medical aid, first aid and near miss incidents?</t>
  </si>
  <si>
    <t>Are health and safety goals and objectives identified on an annual basis?</t>
  </si>
  <si>
    <t>Are regular discussions or meetings held with workers to discuss current and on-going health and safety issues?</t>
  </si>
  <si>
    <t>Element Eight – Joint Health and Safety Committees</t>
  </si>
  <si>
    <t>A Joint Health and Safety Committee (JHSC) or health and safety representative is required at every workplace and is an integral part of an effective occupational health and safety program.</t>
  </si>
  <si>
    <t>Is the function of the Joint H&amp;S Committee clearly defined in the Health and Safety Program?</t>
  </si>
  <si>
    <t>Are committee members familiar with their duties and functions?</t>
  </si>
  <si>
    <t>Have committee members received any training in how to carry out their duties?</t>
  </si>
  <si>
    <t>Are members of the Joint H&amp;S Committee actively involved in health and safety program activities?</t>
  </si>
  <si>
    <t>If the Joint H&amp;S Committee has made recommendations for improvement in the health and safety program, have they been acted upon?</t>
  </si>
  <si>
    <t>Are committee members performing or reviewing workplace inspections and incident/accident investigations?</t>
  </si>
  <si>
    <t>Are safety committee meeting minutes posted or made readily available to all employees?</t>
  </si>
  <si>
    <t>Are adequate resources provided to the Safety Committee for them to adequately fulfill their responsibilities?</t>
  </si>
  <si>
    <t>Audit Weighting % of Total</t>
  </si>
  <si>
    <t>Possible Score</t>
  </si>
  <si>
    <t>Element Score</t>
  </si>
  <si>
    <t>Percent Score              %</t>
  </si>
  <si>
    <t>Element One - Management Leadership and Commitment</t>
  </si>
  <si>
    <t>Element Five - Inspection of Premises, Equipment, Workplaces and Work Practices</t>
  </si>
  <si>
    <t>Element Six - Incident Investigations</t>
  </si>
  <si>
    <t>Element Seven - Program Administration</t>
  </si>
  <si>
    <t>Total Weighting %</t>
  </si>
  <si>
    <t>Total Possible Score</t>
  </si>
  <si>
    <t>Total               Document</t>
  </si>
  <si>
    <t>Total Observation</t>
  </si>
  <si>
    <t>Total              Interview</t>
  </si>
  <si>
    <t>Total Element Score</t>
  </si>
  <si>
    <t>Total Percent Score %</t>
  </si>
  <si>
    <t>TOTAL AUDIT SCORES:</t>
  </si>
  <si>
    <t>Percent of Total Marks:</t>
  </si>
  <si>
    <t>OCCUPATIONAL HEALTH AND SAFETY AUDIT PROTOCOL</t>
  </si>
  <si>
    <t>REF #</t>
  </si>
  <si>
    <t>ACTION PLAN:</t>
  </si>
  <si>
    <t>ASSIGNED TO:</t>
  </si>
  <si>
    <t xml:space="preserve">COMPANY NAME:   </t>
  </si>
  <si>
    <t xml:space="preserve">DATE: </t>
  </si>
  <si>
    <t xml:space="preserve"> Does the written policy or procedure clearly direct what types of incidents are to be reported to WorkSafeBC?</t>
  </si>
  <si>
    <t>Element Three – Safe Work Procedures and Written Instructions</t>
  </si>
  <si>
    <t>Element Four – Training and Instructions of Workers</t>
  </si>
  <si>
    <t xml:space="preserve">Auditor Name: </t>
  </si>
  <si>
    <t>Date:</t>
  </si>
  <si>
    <t>Element Three - Safe Work Procedures and Written Instructions</t>
  </si>
  <si>
    <t>Element Four - Training and Instructions for Workers</t>
  </si>
  <si>
    <t>Recommendations:</t>
  </si>
  <si>
    <t>Element 1 Possible Totals</t>
  </si>
  <si>
    <t>Element 3 Possible Totals</t>
  </si>
  <si>
    <t>Element 4 Possible Totals</t>
  </si>
  <si>
    <t>Element 5 Possible Totals</t>
  </si>
  <si>
    <t>Element 6 Possible Totals</t>
  </si>
  <si>
    <t>Element 7 Possible Totals</t>
  </si>
  <si>
    <t>Element 8 Possible Totals</t>
  </si>
  <si>
    <t>Large Employer
Audit Tool</t>
  </si>
  <si>
    <t xml:space="preserve">AUDITOR NAME: </t>
  </si>
  <si>
    <t xml:space="preserve">Company Name: </t>
  </si>
  <si>
    <t>DATE TO BE COMPLETED BY:</t>
  </si>
  <si>
    <t>Auditor:</t>
  </si>
  <si>
    <t>Auditor's Comments</t>
  </si>
  <si>
    <t>COMMENTS:</t>
  </si>
  <si>
    <t>**If you require any Documents or References, please click here to access AgSafe BC Resources**</t>
  </si>
  <si>
    <t>Element Two – Hazard Identification and Control Processes</t>
  </si>
  <si>
    <t>RECOMMENDATIONS:</t>
  </si>
  <si>
    <t>Element Two - Hazard Identification and Control Processes</t>
  </si>
  <si>
    <t>Are applicable health and safety regulations and other relevant resources available to supervisors and workers?</t>
  </si>
  <si>
    <t>Is there a written policy or procedure for investigation of hazards, accidents and near-miss incidents?</t>
  </si>
  <si>
    <t>D -</t>
  </si>
  <si>
    <t>O -</t>
  </si>
  <si>
    <t xml:space="preserve">I - </t>
  </si>
  <si>
    <r>
      <t xml:space="preserve">Instructions for Auditors - </t>
    </r>
    <r>
      <rPr>
        <sz val="11"/>
        <color theme="0"/>
        <rFont val="Arial"/>
        <family val="2"/>
      </rPr>
      <t>Scoring Procedures</t>
    </r>
  </si>
  <si>
    <t xml:space="preserve">D - </t>
  </si>
  <si>
    <t>I -</t>
  </si>
  <si>
    <t>0 -</t>
  </si>
  <si>
    <t>D  -</t>
  </si>
  <si>
    <t>A.  DEFINITIONS</t>
  </si>
  <si>
    <r>
      <rPr>
        <b/>
        <sz val="12"/>
        <color theme="1"/>
        <rFont val="Calibri"/>
        <family val="2"/>
        <scheme val="minor"/>
      </rPr>
      <t>AgSafe BC:</t>
    </r>
    <r>
      <rPr>
        <sz val="12"/>
        <color theme="1"/>
        <rFont val="Calibri"/>
        <family val="2"/>
        <scheme val="minor"/>
      </rPr>
      <t xml:space="preserve"> </t>
    </r>
    <r>
      <rPr>
        <sz val="11"/>
        <color theme="1"/>
        <rFont val="Calibri"/>
        <family val="2"/>
        <scheme val="minor"/>
      </rPr>
      <t xml:space="preserve"> A COR Certifying Partner in the WorkSafeBC Partners Program.</t>
    </r>
  </si>
  <si>
    <r>
      <rPr>
        <b/>
        <sz val="12"/>
        <color theme="1"/>
        <rFont val="Calibri"/>
        <family val="2"/>
        <scheme val="minor"/>
      </rPr>
      <t>Auditee:</t>
    </r>
    <r>
      <rPr>
        <sz val="11"/>
        <color theme="1"/>
        <rFont val="Calibri"/>
        <family val="2"/>
        <scheme val="minor"/>
      </rPr>
      <t xml:space="preserve">  The Company being audited</t>
    </r>
  </si>
  <si>
    <r>
      <rPr>
        <b/>
        <sz val="12"/>
        <color theme="1"/>
        <rFont val="Calibri"/>
        <family val="2"/>
        <scheme val="minor"/>
      </rPr>
      <t>Auditor:</t>
    </r>
    <r>
      <rPr>
        <b/>
        <sz val="11"/>
        <color theme="1"/>
        <rFont val="Calibri"/>
        <family val="2"/>
        <scheme val="minor"/>
      </rPr>
      <t xml:space="preserve"> </t>
    </r>
    <r>
      <rPr>
        <sz val="11"/>
        <color theme="1"/>
        <rFont val="Calibri"/>
        <family val="2"/>
        <scheme val="minor"/>
      </rPr>
      <t xml:space="preserve"> An individual who has the qualifications and skills to measure Health and Safety performance against a given standard.</t>
    </r>
  </si>
  <si>
    <r>
      <rPr>
        <b/>
        <sz val="12"/>
        <color theme="1"/>
        <rFont val="Calibri"/>
        <family val="2"/>
        <scheme val="minor"/>
      </rPr>
      <t>Company Health and Safety Policy:</t>
    </r>
    <r>
      <rPr>
        <sz val="11"/>
        <color theme="1"/>
        <rFont val="Calibri"/>
        <family val="2"/>
        <scheme val="minor"/>
      </rPr>
      <t xml:space="preserve">  A current, written statement(s) of Senior Management's philosophy, principles and goals embodying the company/employer's commitment to workplace health and safety.  Section 3.3 (a) of the Occupational Health and Safety Regulations references "a statement of the employer's aims and the responsibilities of the employer, supervisors and workers.</t>
    </r>
  </si>
  <si>
    <r>
      <rPr>
        <b/>
        <sz val="12"/>
        <color theme="1"/>
        <rFont val="Calibri"/>
        <family val="2"/>
        <scheme val="minor"/>
      </rPr>
      <t>Company Rules:</t>
    </r>
    <r>
      <rPr>
        <sz val="12"/>
        <color theme="1"/>
        <rFont val="Calibri"/>
        <family val="2"/>
        <scheme val="minor"/>
      </rPr>
      <t xml:space="preserve"> </t>
    </r>
    <r>
      <rPr>
        <sz val="11"/>
        <color theme="1"/>
        <rFont val="Calibri"/>
        <family val="2"/>
        <scheme val="minor"/>
      </rPr>
      <t xml:space="preserve"> Company directives that govern and control, conduct an action at the workplace.  These rules are basic written statements that dictate acceptable behavior and leave no room for discretion or argument (also referred to as safe work rules).</t>
    </r>
  </si>
  <si>
    <r>
      <rPr>
        <b/>
        <sz val="12"/>
        <color theme="1"/>
        <rFont val="Calibri"/>
        <family val="2"/>
        <scheme val="minor"/>
      </rPr>
      <t xml:space="preserve">Critical Task: </t>
    </r>
    <r>
      <rPr>
        <sz val="11"/>
        <color theme="1"/>
        <rFont val="Calibri"/>
        <family val="2"/>
        <scheme val="minor"/>
      </rPr>
      <t xml:space="preserve"> A task that has the potential to produce major loss to people, equipment, process or the environment.</t>
    </r>
  </si>
  <si>
    <r>
      <rPr>
        <b/>
        <sz val="12"/>
        <color theme="1"/>
        <rFont val="Calibri"/>
        <family val="2"/>
        <scheme val="minor"/>
      </rPr>
      <t>Documentation, Observation, and Interviews (DOI):</t>
    </r>
    <r>
      <rPr>
        <sz val="11"/>
        <color theme="1"/>
        <rFont val="Calibri"/>
        <family val="2"/>
        <scheme val="minor"/>
      </rPr>
      <t xml:space="preserve">  These are techniques used to verify the effectiveness of a heath and safety program (also referred to as verification techniques).</t>
    </r>
  </si>
  <si>
    <r>
      <rPr>
        <b/>
        <sz val="12"/>
        <color theme="1"/>
        <rFont val="Calibri"/>
        <family val="2"/>
        <scheme val="minor"/>
      </rPr>
      <t>Due Diligence:</t>
    </r>
    <r>
      <rPr>
        <sz val="11"/>
        <color theme="1"/>
        <rFont val="Calibri"/>
        <family val="2"/>
        <scheme val="minor"/>
      </rPr>
      <t xml:space="preserve"> In legal terms, the requirement of a company/employer to provide safe work conditions, through taking reasonable steps to prevent incidents from occurring, is called due diligence.</t>
    </r>
  </si>
  <si>
    <r>
      <rPr>
        <b/>
        <sz val="12"/>
        <color theme="1"/>
        <rFont val="Calibri"/>
        <family val="2"/>
        <scheme val="minor"/>
      </rPr>
      <t>Employee:</t>
    </r>
    <r>
      <rPr>
        <sz val="12"/>
        <color theme="1"/>
        <rFont val="Calibri"/>
        <family val="2"/>
        <scheme val="minor"/>
      </rPr>
      <t xml:space="preserve"> </t>
    </r>
    <r>
      <rPr>
        <sz val="11"/>
        <color theme="1"/>
        <rFont val="Calibri"/>
        <family val="2"/>
        <scheme val="minor"/>
      </rPr>
      <t xml:space="preserve"> An individual who works for an employer or organization and is compensated for his/her services.  This person may be full-time, part-time, seasonal, or retained on a contractual basis and is insured under the company's WorkSafeBC account.</t>
    </r>
  </si>
  <si>
    <r>
      <rPr>
        <b/>
        <sz val="12"/>
        <color theme="1"/>
        <rFont val="Calibri"/>
        <family val="2"/>
        <scheme val="minor"/>
      </rPr>
      <t>Failure of an Audit:</t>
    </r>
    <r>
      <rPr>
        <sz val="12"/>
        <color theme="1"/>
        <rFont val="Calibri"/>
        <family val="2"/>
        <scheme val="minor"/>
      </rPr>
      <t xml:space="preserve"> </t>
    </r>
    <r>
      <rPr>
        <sz val="11"/>
        <color theme="1"/>
        <rFont val="Calibri"/>
        <family val="2"/>
        <scheme val="minor"/>
      </rPr>
      <t xml:space="preserve"> In the event the audit score is below 80% (or less than 50% in any element) the audit is considered to have failed.  In this case, this must be report to AgSafe BC.  The company has the option of requesting a second audit once it has addressed the areas of concern.</t>
    </r>
  </si>
  <si>
    <r>
      <rPr>
        <b/>
        <sz val="12"/>
        <color theme="1"/>
        <rFont val="Calibri"/>
        <family val="2"/>
        <scheme val="minor"/>
      </rPr>
      <t>Hazard Assessment:</t>
    </r>
    <r>
      <rPr>
        <b/>
        <sz val="11"/>
        <color theme="1"/>
        <rFont val="Calibri"/>
        <family val="2"/>
        <scheme val="minor"/>
      </rPr>
      <t xml:space="preserve"> </t>
    </r>
    <r>
      <rPr>
        <sz val="11"/>
        <color theme="1"/>
        <rFont val="Calibri"/>
        <family val="2"/>
        <scheme val="minor"/>
      </rPr>
      <t xml:space="preserve"> Is the process in which individual hazards of the workplace are identified, anticipated, assessed and controlled/eliminated as close to the source (location of the hazard) as reasonable as possible.</t>
    </r>
  </si>
  <si>
    <r>
      <rPr>
        <b/>
        <sz val="12"/>
        <color theme="1"/>
        <rFont val="Calibri"/>
        <family val="2"/>
        <scheme val="minor"/>
      </rPr>
      <t>Hazard Controls:</t>
    </r>
    <r>
      <rPr>
        <sz val="11"/>
        <color theme="1"/>
        <rFont val="Calibri"/>
        <family val="2"/>
        <scheme val="minor"/>
      </rPr>
      <t xml:space="preserve">  Hazard controls are measures put into place to protect workers from known hazards.  The typical hierarchy of control measures are elimination, substitution, engineering, administrative and personal protective equipment.</t>
    </r>
  </si>
  <si>
    <r>
      <rPr>
        <b/>
        <sz val="12"/>
        <color theme="1"/>
        <rFont val="Calibri"/>
        <family val="2"/>
        <scheme val="minor"/>
      </rPr>
      <t>Legislation:</t>
    </r>
    <r>
      <rPr>
        <b/>
        <sz val="11"/>
        <color theme="1"/>
        <rFont val="Calibri"/>
        <family val="2"/>
        <scheme val="minor"/>
      </rPr>
      <t xml:space="preserve"> </t>
    </r>
    <r>
      <rPr>
        <sz val="11"/>
        <color theme="1"/>
        <rFont val="Calibri"/>
        <family val="2"/>
        <scheme val="minor"/>
      </rPr>
      <t xml:space="preserve"> is a directive proposed by a legislative body</t>
    </r>
  </si>
  <si>
    <r>
      <rPr>
        <b/>
        <sz val="12"/>
        <color theme="1"/>
        <rFont val="Calibri"/>
        <family val="2"/>
        <scheme val="minor"/>
      </rPr>
      <t>Main or Head office:</t>
    </r>
    <r>
      <rPr>
        <b/>
        <sz val="11"/>
        <color theme="1"/>
        <rFont val="Calibri"/>
        <family val="2"/>
        <scheme val="minor"/>
      </rPr>
      <t xml:space="preserve"> </t>
    </r>
    <r>
      <rPr>
        <sz val="11"/>
        <color theme="1"/>
        <rFont val="Calibri"/>
        <family val="2"/>
        <scheme val="minor"/>
      </rPr>
      <t xml:space="preserve"> Workplace where the occupational health and safety management system documents and records are mainly kept.</t>
    </r>
  </si>
  <si>
    <r>
      <rPr>
        <b/>
        <sz val="12"/>
        <color theme="1"/>
        <rFont val="Calibri"/>
        <family val="2"/>
        <scheme val="minor"/>
      </rPr>
      <t>Management:</t>
    </r>
    <r>
      <rPr>
        <b/>
        <sz val="11"/>
        <color theme="1"/>
        <rFont val="Calibri"/>
        <family val="2"/>
        <scheme val="minor"/>
      </rPr>
      <t xml:space="preserve"> </t>
    </r>
    <r>
      <rPr>
        <sz val="11"/>
        <color theme="1"/>
        <rFont val="Calibri"/>
        <family val="2"/>
        <scheme val="minor"/>
      </rPr>
      <t xml:space="preserve"> Those people who have some level of authority, responsibility, and accountability within the firm.</t>
    </r>
  </si>
  <si>
    <r>
      <rPr>
        <b/>
        <sz val="12"/>
        <color theme="1"/>
        <rFont val="Calibri"/>
        <family val="2"/>
        <scheme val="minor"/>
      </rPr>
      <t xml:space="preserve">Manager: </t>
    </r>
    <r>
      <rPr>
        <sz val="11"/>
        <color theme="1"/>
        <rFont val="Calibri"/>
        <family val="2"/>
        <scheme val="minor"/>
      </rPr>
      <t xml:space="preserve"> An employee of a company that is responsible for planning, or directing a department or a group of individuals, and monitoring their work.  A manager has the authority to change the work assignments of staff and has control over resources and expenditures.  They are responsible for ensuring the company or department is complying with the OH&amp;S Regulation and other applicable safety legislation.</t>
    </r>
  </si>
  <si>
    <r>
      <rPr>
        <b/>
        <sz val="12"/>
        <color theme="1"/>
        <rFont val="Calibri"/>
        <family val="2"/>
        <scheme val="minor"/>
      </rPr>
      <t xml:space="preserve">Meetings: </t>
    </r>
    <r>
      <rPr>
        <sz val="11"/>
        <color theme="1"/>
        <rFont val="Calibri"/>
        <family val="2"/>
        <scheme val="minor"/>
      </rPr>
      <t xml:space="preserve"> May include but not limited to Joint Health and Safety Committee meetings, toolbox talks, tail gate talks, management meetings and informal safety meeting.  The may or may not include an agenda but should include a record of attendance.</t>
    </r>
  </si>
  <si>
    <r>
      <rPr>
        <b/>
        <sz val="12"/>
        <color theme="1"/>
        <rFont val="Calibri"/>
        <family val="2"/>
        <scheme val="minor"/>
      </rPr>
      <t>No-Loss Incidents:</t>
    </r>
    <r>
      <rPr>
        <b/>
        <sz val="11"/>
        <color theme="1"/>
        <rFont val="Calibri"/>
        <family val="2"/>
        <scheme val="minor"/>
      </rPr>
      <t xml:space="preserve"> </t>
    </r>
    <r>
      <rPr>
        <sz val="11"/>
        <color theme="1"/>
        <rFont val="Calibri"/>
        <family val="2"/>
        <scheme val="minor"/>
      </rPr>
      <t xml:space="preserve"> An unplanned and unwanted event that could have resulted in damage or injury (e.g. close call, no loss).</t>
    </r>
  </si>
  <si>
    <r>
      <rPr>
        <b/>
        <sz val="12"/>
        <color theme="1"/>
        <rFont val="Calibri"/>
        <family val="2"/>
        <scheme val="minor"/>
      </rPr>
      <t>Normal Operating Mode (NOM):</t>
    </r>
    <r>
      <rPr>
        <sz val="12"/>
        <color theme="1"/>
        <rFont val="Calibri"/>
        <family val="2"/>
        <scheme val="minor"/>
      </rPr>
      <t xml:space="preserve"> </t>
    </r>
    <r>
      <rPr>
        <sz val="11"/>
        <color theme="1"/>
        <rFont val="Calibri"/>
        <family val="2"/>
        <scheme val="minor"/>
      </rPr>
      <t xml:space="preserve"> Is the average number of employees based on a 12-month period of time.  When planning COR audits, auditors need to ensure the total # of employees at the time of the audit is no less than 80% of their Normal Operating Mode, and the interview sample must be calculated from the Normal Operating Mode number of employees.  The audit must be conducted when the company has a minimum 1 active worksite in addition to their main office for site observations.</t>
    </r>
  </si>
  <si>
    <r>
      <rPr>
        <b/>
        <sz val="12"/>
        <color theme="1"/>
        <rFont val="Calibri"/>
        <family val="2"/>
        <scheme val="minor"/>
      </rPr>
      <t>Occupational Health and Safety (OHS):</t>
    </r>
    <r>
      <rPr>
        <sz val="11"/>
        <color theme="1"/>
        <rFont val="Calibri"/>
        <family val="2"/>
        <scheme val="minor"/>
      </rPr>
      <t xml:space="preserve">  The promotion in the workplace of the physical, mental, and social well-being of workers and the protection of workers from, and the prevention of, workplace conditions an factors adverse to their health and safety.</t>
    </r>
  </si>
  <si>
    <r>
      <rPr>
        <b/>
        <sz val="12"/>
        <color theme="1"/>
        <rFont val="Calibri"/>
        <family val="2"/>
        <scheme val="minor"/>
      </rPr>
      <t>Partners Program:</t>
    </r>
    <r>
      <rPr>
        <sz val="11"/>
        <color theme="1"/>
        <rFont val="Calibri"/>
        <family val="2"/>
        <scheme val="minor"/>
      </rPr>
      <t xml:space="preserve">  Partners in Injury and Disability Prevention - a voluntary program that operates through the combined effort of WorkSafeBC and industry and safety associations such as AgSafe BC.</t>
    </r>
  </si>
  <si>
    <r>
      <rPr>
        <b/>
        <sz val="12"/>
        <color theme="1"/>
        <rFont val="Calibri"/>
        <family val="2"/>
        <scheme val="minor"/>
      </rPr>
      <t>Personal Protective Equipment (PPE):</t>
    </r>
    <r>
      <rPr>
        <sz val="12"/>
        <color theme="1"/>
        <rFont val="Calibri"/>
        <family val="2"/>
        <scheme val="minor"/>
      </rPr>
      <t xml:space="preserve"> </t>
    </r>
    <r>
      <rPr>
        <sz val="11"/>
        <color theme="1"/>
        <rFont val="Calibri"/>
        <family val="2"/>
        <scheme val="minor"/>
      </rPr>
      <t xml:space="preserve"> Protective gear designed to reduce or eliminate potential injuries to a worker (Basic PPE examples: gloves, hard hats, clothing, and steel toe boots).  (Specialized PPE examples: reflective vests, googles, respirators and harnesses).</t>
    </r>
  </si>
  <si>
    <r>
      <rPr>
        <b/>
        <sz val="12"/>
        <color theme="1"/>
        <rFont val="Calibri"/>
        <family val="2"/>
        <scheme val="minor"/>
      </rPr>
      <t>Prime Contractor:</t>
    </r>
    <r>
      <rPr>
        <sz val="10"/>
        <color theme="1"/>
        <rFont val="Calibri"/>
        <family val="2"/>
        <scheme val="minor"/>
      </rPr>
      <t xml:space="preserve">  </t>
    </r>
    <r>
      <rPr>
        <sz val="11"/>
        <color theme="1"/>
        <rFont val="Calibri"/>
        <family val="2"/>
        <scheme val="minor"/>
      </rPr>
      <t>The contractor, employer, or other person who enters into an agreement with the owner of the work site to be the prime contractor.  The prime contractor has the overall responsibility for the Health and Safety on the worksite.</t>
    </r>
  </si>
  <si>
    <r>
      <rPr>
        <b/>
        <sz val="12"/>
        <color theme="1"/>
        <rFont val="Calibri"/>
        <family val="2"/>
        <scheme val="minor"/>
      </rPr>
      <t>Re-certification Audit:</t>
    </r>
    <r>
      <rPr>
        <b/>
        <sz val="11"/>
        <color theme="1"/>
        <rFont val="Calibri"/>
        <family val="2"/>
        <scheme val="minor"/>
      </rPr>
      <t xml:space="preserve">  </t>
    </r>
    <r>
      <rPr>
        <sz val="11"/>
        <color theme="1"/>
        <rFont val="Calibri"/>
        <family val="2"/>
        <scheme val="minor"/>
      </rPr>
      <t>The COR certificate is valid for three (3) years, after which a re-certification audit is required.</t>
    </r>
  </si>
  <si>
    <r>
      <rPr>
        <b/>
        <sz val="12"/>
        <color theme="1"/>
        <rFont val="Calibri"/>
        <family val="2"/>
        <scheme val="minor"/>
      </rPr>
      <t>Regulation:</t>
    </r>
    <r>
      <rPr>
        <b/>
        <sz val="11"/>
        <color theme="1"/>
        <rFont val="Calibri"/>
        <family val="2"/>
        <scheme val="minor"/>
      </rPr>
      <t xml:space="preserve"> </t>
    </r>
    <r>
      <rPr>
        <sz val="11"/>
        <color theme="1"/>
        <rFont val="Calibri"/>
        <family val="2"/>
        <scheme val="minor"/>
      </rPr>
      <t xml:space="preserve"> regulation is a specific requirement within legislation.</t>
    </r>
  </si>
  <si>
    <r>
      <rPr>
        <b/>
        <sz val="12"/>
        <color theme="1"/>
        <rFont val="Calibri"/>
        <family val="2"/>
        <scheme val="minor"/>
      </rPr>
      <t>Safe Work Procedures:</t>
    </r>
    <r>
      <rPr>
        <sz val="12"/>
        <color theme="1"/>
        <rFont val="Calibri"/>
        <family val="2"/>
        <scheme val="minor"/>
      </rPr>
      <t xml:space="preserve"> </t>
    </r>
    <r>
      <rPr>
        <sz val="11"/>
        <color theme="1"/>
        <rFont val="Calibri"/>
        <family val="2"/>
        <scheme val="minor"/>
      </rPr>
      <t xml:space="preserve"> A written step-by-step set of instructions on how to safely complete a specific task (e.g. lockout).  Safe work procedures must clearly identify: the hazards the worker could be exposed to, the steps required to complete the task (in proper order), the control measures and what to do in an emergency situation.  (also referred to as a safe job procedure or execution plans).</t>
    </r>
  </si>
  <si>
    <r>
      <rPr>
        <b/>
        <sz val="12"/>
        <color theme="1"/>
        <rFont val="Calibri"/>
        <family val="2"/>
        <scheme val="minor"/>
      </rPr>
      <t xml:space="preserve">Senior Management: </t>
    </r>
    <r>
      <rPr>
        <sz val="11"/>
        <color theme="1"/>
        <rFont val="Calibri"/>
        <family val="2"/>
        <scheme val="minor"/>
      </rPr>
      <t xml:space="preserve"> Personnel in a company who directly controls the overall operation of the company or a division/department within a company.  They are responsible for ensuring the company or division/department is complying with the OH&amp;S Regulation and other applicable safety legislation.</t>
    </r>
  </si>
  <si>
    <r>
      <rPr>
        <b/>
        <sz val="12"/>
        <color theme="1"/>
        <rFont val="Calibri"/>
        <family val="2"/>
        <scheme val="minor"/>
      </rPr>
      <t>Student Auditor:</t>
    </r>
    <r>
      <rPr>
        <b/>
        <sz val="11"/>
        <color theme="1"/>
        <rFont val="Calibri"/>
        <family val="2"/>
        <scheme val="minor"/>
      </rPr>
      <t xml:space="preserve"> </t>
    </r>
    <r>
      <rPr>
        <sz val="11"/>
        <color theme="1"/>
        <rFont val="Calibri"/>
        <family val="2"/>
        <scheme val="minor"/>
      </rPr>
      <t xml:space="preserve"> An individual who has completed the Auditor Training course component but has not submitted their student audit assignment for certification.</t>
    </r>
  </si>
  <si>
    <r>
      <rPr>
        <b/>
        <sz val="12"/>
        <color theme="1"/>
        <rFont val="Calibri"/>
        <family val="2"/>
        <scheme val="minor"/>
      </rPr>
      <t>Subcontractor:</t>
    </r>
    <r>
      <rPr>
        <b/>
        <sz val="11"/>
        <color theme="1"/>
        <rFont val="Calibri"/>
        <family val="2"/>
        <scheme val="minor"/>
      </rPr>
      <t xml:space="preserve"> </t>
    </r>
    <r>
      <rPr>
        <sz val="11"/>
        <color theme="1"/>
        <rFont val="Calibri"/>
        <family val="2"/>
        <scheme val="minor"/>
      </rPr>
      <t xml:space="preserve"> Subcontractors are not limited to trade contractors and may include: delivery people, service technicians, first aid, temporary labour, cleaning services etc.</t>
    </r>
  </si>
  <si>
    <r>
      <rPr>
        <b/>
        <sz val="12"/>
        <color theme="1"/>
        <rFont val="Calibri"/>
        <family val="2"/>
        <scheme val="minor"/>
      </rPr>
      <t xml:space="preserve">Supervisor: </t>
    </r>
    <r>
      <rPr>
        <sz val="11"/>
        <color theme="1"/>
        <rFont val="Calibri"/>
        <family val="2"/>
        <scheme val="minor"/>
      </rPr>
      <t xml:space="preserve"> A person who directs, guides, and monitors workers as part of their job responsibilities.  For the purpose of the COR audit, the term supervisor mean any individual having authority, in the interest of the employer to exercise independent judgement, and who is also responsible for working with management in complying with the OH&amp;S Regulations and other applicable safety legislation.</t>
    </r>
  </si>
  <si>
    <r>
      <rPr>
        <b/>
        <sz val="12"/>
        <color theme="1"/>
        <rFont val="Calibri"/>
        <family val="2"/>
        <scheme val="minor"/>
      </rPr>
      <t>Terms of Reference (ToR):</t>
    </r>
    <r>
      <rPr>
        <sz val="11"/>
        <color theme="1"/>
        <rFont val="Calibri"/>
        <family val="2"/>
        <scheme val="minor"/>
      </rPr>
      <t xml:space="preserve"> ToR is a set of documented rules, procedures, duties and functions that are followed by the JOHS Committee or Worker Representative(s).  Reference: WCB Act 131</t>
    </r>
  </si>
  <si>
    <r>
      <rPr>
        <b/>
        <sz val="12"/>
        <color theme="1"/>
        <rFont val="Calibri"/>
        <family val="2"/>
        <scheme val="minor"/>
      </rPr>
      <t>Workplace Hazardous Materials Information System 2015 (WHMIS 2015):</t>
    </r>
    <r>
      <rPr>
        <sz val="12"/>
        <color theme="1"/>
        <rFont val="Calibri"/>
        <family val="2"/>
        <scheme val="minor"/>
      </rPr>
      <t xml:space="preserve"> </t>
    </r>
    <r>
      <rPr>
        <sz val="11"/>
        <color theme="1"/>
        <rFont val="Calibri"/>
        <family val="2"/>
        <scheme val="minor"/>
      </rPr>
      <t xml:space="preserve">It is a comprehensive plan for providing information on the safe use of hazardous materials used in Canadian workplaces. Information is provided by means of product labels, material safety data sheets (MSDS) and worker education programs. </t>
    </r>
  </si>
  <si>
    <r>
      <rPr>
        <b/>
        <sz val="12"/>
        <color theme="1"/>
        <rFont val="Calibri"/>
        <family val="2"/>
        <scheme val="minor"/>
      </rPr>
      <t>Worker:</t>
    </r>
    <r>
      <rPr>
        <sz val="11"/>
        <color theme="1"/>
        <rFont val="Calibri"/>
        <family val="2"/>
        <scheme val="minor"/>
      </rPr>
      <t xml:space="preserve">  An individual employed by a company, whether full-time, part-time, volunteer, or on a contractual basis.  For the purposes of the COR audit the term worker is used to define individuals who do not have management or supervisor responsibilities. </t>
    </r>
  </si>
  <si>
    <r>
      <rPr>
        <b/>
        <sz val="12"/>
        <color theme="1"/>
        <rFont val="Calibri"/>
        <family val="2"/>
        <scheme val="minor"/>
      </rPr>
      <t>Worksite:</t>
    </r>
    <r>
      <rPr>
        <sz val="12"/>
        <color theme="1"/>
        <rFont val="Calibri"/>
        <family val="2"/>
        <scheme val="minor"/>
      </rPr>
      <t xml:space="preserve"> </t>
    </r>
    <r>
      <rPr>
        <sz val="11"/>
        <color theme="1"/>
        <rFont val="Calibri"/>
        <family val="2"/>
        <scheme val="minor"/>
      </rPr>
      <t xml:space="preserve"> Any place where a worker is or is likely to be engaged in any work and includes any vehicle or mobile equipment used by a worker in work.  Also referred to as a work place.</t>
    </r>
  </si>
  <si>
    <r>
      <rPr>
        <b/>
        <sz val="12"/>
        <color theme="1"/>
        <rFont val="Calibri"/>
        <family val="2"/>
        <scheme val="minor"/>
      </rPr>
      <t>WorkSafeBC:</t>
    </r>
    <r>
      <rPr>
        <b/>
        <sz val="11"/>
        <color theme="1"/>
        <rFont val="Calibri"/>
        <family val="2"/>
        <scheme val="minor"/>
      </rPr>
      <t xml:space="preserve">  </t>
    </r>
    <r>
      <rPr>
        <sz val="11"/>
        <color theme="1"/>
        <rFont val="Calibri"/>
        <family val="2"/>
        <scheme val="minor"/>
      </rPr>
      <t>A provincial organization that regulates workplace safety - also know as the Workers' Compensation Board (WCB) of British Columbia.</t>
    </r>
  </si>
  <si>
    <t>Element 2 Possible Totals</t>
  </si>
  <si>
    <r>
      <rPr>
        <b/>
        <sz val="11"/>
        <color rgb="FF000000"/>
        <rFont val="Calibri"/>
        <family val="2"/>
        <scheme val="minor"/>
      </rPr>
      <t xml:space="preserve">During observational tours, see whether or not identified controls have been implemented. 
</t>
    </r>
    <r>
      <rPr>
        <sz val="11"/>
        <color indexed="8"/>
        <rFont val="Calibri"/>
        <family val="2"/>
        <scheme val="minor"/>
      </rPr>
      <t xml:space="preserve"> 
</t>
    </r>
    <r>
      <rPr>
        <i/>
        <sz val="10"/>
        <color rgb="FF000000"/>
        <rFont val="Calibri"/>
        <family val="2"/>
      </rPr>
      <t>Award points based on the percentage of positive findings.</t>
    </r>
  </si>
  <si>
    <r>
      <rPr>
        <b/>
        <sz val="11"/>
        <color rgb="FF000000"/>
        <rFont val="Calibri"/>
        <family val="2"/>
        <scheme val="minor"/>
      </rPr>
      <t xml:space="preserve">Observe whether equipment and tools are in good working condition.
   </t>
    </r>
    <r>
      <rPr>
        <sz val="11"/>
        <color indexed="8"/>
        <rFont val="Calibri"/>
        <family val="2"/>
        <scheme val="minor"/>
      </rPr>
      <t xml:space="preserve">
</t>
    </r>
    <r>
      <rPr>
        <i/>
        <sz val="10"/>
        <color rgb="FF000000"/>
        <rFont val="Calibri"/>
        <family val="2"/>
      </rPr>
      <t>Award points based on percentage of positive observations.</t>
    </r>
  </si>
  <si>
    <t>Comments</t>
  </si>
  <si>
    <t>INTERVIEW SELECTION</t>
  </si>
  <si>
    <t>Department / Work Area</t>
  </si>
  <si>
    <t xml:space="preserve">New or Young Worker?    </t>
  </si>
  <si>
    <t xml:space="preserve">Emergency Response Role?   </t>
  </si>
  <si>
    <t>Completes Inspections</t>
  </si>
  <si>
    <t>     </t>
  </si>
  <si>
    <t xml:space="preserve">O - </t>
  </si>
  <si>
    <r>
      <rPr>
        <i/>
        <sz val="12"/>
        <color rgb="FF000000"/>
        <rFont val="Calibri"/>
        <family val="2"/>
        <scheme val="minor"/>
      </rPr>
      <t xml:space="preserve">                  </t>
    </r>
    <r>
      <rPr>
        <i/>
        <u val="double"/>
        <sz val="12"/>
        <color indexed="8"/>
        <rFont val="Calibri"/>
        <family val="2"/>
        <scheme val="minor"/>
      </rPr>
      <t>An effective Health and Safety program needs to ensure that systems are in place for the workers' safe performance of their duties. Safe work procedures and practices must be developed and available to workers as required by the Occupational Health and Safety Regulation. Appropriate written instructions must also be developed to supplement the Occupational Health and Safety Regulation.</t>
    </r>
  </si>
  <si>
    <r>
      <rPr>
        <b/>
        <sz val="11"/>
        <color rgb="FF000000"/>
        <rFont val="Calibri"/>
        <family val="2"/>
        <scheme val="minor"/>
      </rPr>
      <t>During observational tours, look for signs or other ways that identify how to contact first aid.</t>
    </r>
    <r>
      <rPr>
        <sz val="11"/>
        <color indexed="8"/>
        <rFont val="Calibri"/>
        <family val="2"/>
        <scheme val="minor"/>
      </rPr>
      <t xml:space="preserve">
</t>
    </r>
    <r>
      <rPr>
        <i/>
        <sz val="10"/>
        <rFont val="Calibri"/>
        <family val="2"/>
      </rPr>
      <t>Award 1 point if there is observable direction to workers on how to contact first aid, 0 points if not.</t>
    </r>
  </si>
  <si>
    <r>
      <rPr>
        <b/>
        <sz val="11"/>
        <color rgb="FF000000"/>
        <rFont val="Calibri"/>
        <family val="2"/>
      </rPr>
      <t>Procedures need to be site-specific. Information must include:  Possible emergencies; Individual responsibilities; Evacuation and rescue procedures; Emergency contacts; Communication; and Transportation of an injured worker.    Potential emergencies could include:  Fire, earthquake, chemical release or spill, robbery, etc.</t>
    </r>
    <r>
      <rPr>
        <b/>
        <sz val="11"/>
        <color indexed="8"/>
        <rFont val="Calibri"/>
        <family val="2"/>
      </rPr>
      <t xml:space="preserve">
</t>
    </r>
    <r>
      <rPr>
        <i/>
        <sz val="10"/>
        <color rgb="FF000000"/>
        <rFont val="Calibri"/>
        <family val="2"/>
      </rPr>
      <t>Award points based on the percentage of procedures developed.</t>
    </r>
  </si>
  <si>
    <r>
      <rPr>
        <b/>
        <sz val="11"/>
        <color rgb="FF000000"/>
        <rFont val="Calibri"/>
        <family val="2"/>
        <scheme val="minor"/>
      </rPr>
      <t xml:space="preserve">During observational tours, look for emergency procedures in appropriate locations (evacuation procedures in hallways, chemical release emergency procedures outside chemical rooms or chemical use areas, etc.)  
</t>
    </r>
    <r>
      <rPr>
        <sz val="11"/>
        <color indexed="8"/>
        <rFont val="Calibri"/>
        <family val="2"/>
        <scheme val="minor"/>
      </rPr>
      <t xml:space="preserve">
</t>
    </r>
    <r>
      <rPr>
        <i/>
        <sz val="10"/>
        <color rgb="FF000000"/>
        <rFont val="Calibri"/>
        <family val="2"/>
      </rPr>
      <t>Award points based on the percentage of procedures posted compared to the number available.</t>
    </r>
  </si>
  <si>
    <r>
      <rPr>
        <b/>
        <sz val="11"/>
        <color rgb="FF000000"/>
        <rFont val="Calibri"/>
        <family val="2"/>
      </rPr>
      <t>Review safety meeting minutes or safe work procedures.</t>
    </r>
    <r>
      <rPr>
        <b/>
        <sz val="11"/>
        <color indexed="8"/>
        <rFont val="Calibri"/>
        <family val="2"/>
      </rPr>
      <t xml:space="preserve">
</t>
    </r>
    <r>
      <rPr>
        <i/>
        <sz val="10"/>
        <color rgb="FF000000"/>
        <rFont val="Calibri"/>
        <family val="2"/>
      </rPr>
      <t>Award 1 point if there is documented proof that consultation has occurred,0 if not.</t>
    </r>
  </si>
  <si>
    <t xml:space="preserve">Comments </t>
  </si>
  <si>
    <r>
      <rPr>
        <b/>
        <sz val="11"/>
        <color indexed="8"/>
        <rFont val="Calibri"/>
        <family val="2"/>
        <scheme val="minor"/>
      </rPr>
      <t>Review training records to determine if the company has identified worker training needs f</t>
    </r>
    <r>
      <rPr>
        <b/>
        <sz val="11"/>
        <rFont val="Calibri"/>
        <family val="2"/>
      </rPr>
      <t>or high hazard tasks</t>
    </r>
    <r>
      <rPr>
        <b/>
        <sz val="11"/>
        <color indexed="8"/>
        <rFont val="Calibri"/>
        <family val="2"/>
      </rPr>
      <t xml:space="preserve"> and that those needs are being met.
</t>
    </r>
    <r>
      <rPr>
        <sz val="11"/>
        <color indexed="8"/>
        <rFont val="Calibri"/>
        <family val="2"/>
      </rPr>
      <t xml:space="preserve">
</t>
    </r>
    <r>
      <rPr>
        <i/>
        <sz val="10"/>
        <color rgb="FF000000"/>
        <rFont val="Calibri"/>
        <family val="2"/>
      </rPr>
      <t>Award points based on the percentage of positive findings.</t>
    </r>
  </si>
  <si>
    <r>
      <t>Instructions for Auditors -</t>
    </r>
    <r>
      <rPr>
        <sz val="12"/>
        <color theme="0"/>
        <rFont val="Arial"/>
        <family val="2"/>
      </rPr>
      <t xml:space="preserve"> Scoring Procedures</t>
    </r>
  </si>
  <si>
    <r>
      <rPr>
        <b/>
        <sz val="11"/>
        <color rgb="FF000000"/>
        <rFont val="Calibri"/>
        <family val="2"/>
        <scheme val="minor"/>
      </rPr>
      <t xml:space="preserve">Compare  documented inspections to the inspection program requirements.
</t>
    </r>
    <r>
      <rPr>
        <sz val="11"/>
        <color indexed="8"/>
        <rFont val="Calibri"/>
        <family val="2"/>
        <scheme val="minor"/>
      </rPr>
      <t xml:space="preserve">   
</t>
    </r>
    <r>
      <rPr>
        <i/>
        <sz val="10"/>
        <color rgb="FF000000"/>
        <rFont val="Calibri"/>
        <family val="2"/>
      </rPr>
      <t>Award points based on the percentage of positive findings.</t>
    </r>
  </si>
  <si>
    <t>1.1
(D)</t>
  </si>
  <si>
    <t>(O)</t>
  </si>
  <si>
    <t>(I)</t>
  </si>
  <si>
    <t>1.2
(D)</t>
  </si>
  <si>
    <t>1.3
(D)</t>
  </si>
  <si>
    <t>(D)</t>
  </si>
  <si>
    <t>1.5
(D)</t>
  </si>
  <si>
    <t>1.6
(D)</t>
  </si>
  <si>
    <t>1.7
(I)</t>
  </si>
  <si>
    <t>1.8
(D)</t>
  </si>
  <si>
    <t>2.1
(D)</t>
  </si>
  <si>
    <t>2.2
(I)</t>
  </si>
  <si>
    <t>2.3
(D)</t>
  </si>
  <si>
    <t>2.4
(D)</t>
  </si>
  <si>
    <t>2.5
(D)</t>
  </si>
  <si>
    <t>2.6
(I)</t>
  </si>
  <si>
    <t>2.7
(O)</t>
  </si>
  <si>
    <t>2.8
(I)</t>
  </si>
  <si>
    <t>2.9
(D)</t>
  </si>
  <si>
    <t>2.10
(D)</t>
  </si>
  <si>
    <t>2.11
(D)</t>
  </si>
  <si>
    <t>2.12
(D)</t>
  </si>
  <si>
    <t>2.13
(D)</t>
  </si>
  <si>
    <t>3.1
(D)</t>
  </si>
  <si>
    <t>3.2
(D)</t>
  </si>
  <si>
    <t>3.3
(D)</t>
  </si>
  <si>
    <t>3.4
(D)</t>
  </si>
  <si>
    <t>3.5
(D)</t>
  </si>
  <si>
    <t>3.6
(D)</t>
  </si>
  <si>
    <t>3.7
(D)</t>
  </si>
  <si>
    <t>3.8
(D)</t>
  </si>
  <si>
    <t>3.9
(O)</t>
  </si>
  <si>
    <t>3.10
(D)</t>
  </si>
  <si>
    <t>3.11
(D)</t>
  </si>
  <si>
    <t>3.12
(O)</t>
  </si>
  <si>
    <t>3.13
(D)</t>
  </si>
  <si>
    <t>3.14
(I)</t>
  </si>
  <si>
    <t>4.1
(D)</t>
  </si>
  <si>
    <t>4.2
(I)</t>
  </si>
  <si>
    <t>4.3
(D)</t>
  </si>
  <si>
    <t>4.4
(D)</t>
  </si>
  <si>
    <t>4.5
(D)</t>
  </si>
  <si>
    <t>4.6
(D)</t>
  </si>
  <si>
    <t>4.7
(D)</t>
  </si>
  <si>
    <t>4.8
(D)</t>
  </si>
  <si>
    <t>4.9
(D)</t>
  </si>
  <si>
    <t>5.1
(D)</t>
  </si>
  <si>
    <t>5.2
(D)</t>
  </si>
  <si>
    <t>5.3
(D)</t>
  </si>
  <si>
    <t>5.4
(D)</t>
  </si>
  <si>
    <t>5.5
(D)</t>
  </si>
  <si>
    <t>5.6
(D)</t>
  </si>
  <si>
    <t>5.7
(D)</t>
  </si>
  <si>
    <r>
      <rPr>
        <b/>
        <sz val="11"/>
        <color rgb="FF000000"/>
        <rFont val="Calibri"/>
        <family val="2"/>
        <scheme val="minor"/>
      </rPr>
      <t xml:space="preserve">Review the ten incidents identified in question 3 - determine if remedial action is assigned.
  </t>
    </r>
    <r>
      <rPr>
        <sz val="11"/>
        <color indexed="8"/>
        <rFont val="Calibri"/>
        <family val="2"/>
        <scheme val="minor"/>
      </rPr>
      <t xml:space="preserve">
</t>
    </r>
    <r>
      <rPr>
        <i/>
        <sz val="10"/>
        <color rgb="FF000000"/>
        <rFont val="Calibri"/>
        <family val="2"/>
        <scheme val="minor"/>
      </rPr>
      <t>Award points based on the percentage of positive findings.</t>
    </r>
  </si>
  <si>
    <r>
      <rPr>
        <b/>
        <sz val="11"/>
        <color rgb="FF000000"/>
        <rFont val="Calibri"/>
        <family val="2"/>
        <scheme val="minor"/>
      </rPr>
      <t xml:space="preserve">An indication that management is reviewing investigations may be evidenced by signatures on the investigation reports or by minutes of meetings where incidents are reviewed.
</t>
    </r>
    <r>
      <rPr>
        <sz val="11"/>
        <color indexed="8"/>
        <rFont val="Calibri"/>
        <family val="2"/>
        <scheme val="minor"/>
      </rPr>
      <t xml:space="preserve">
</t>
    </r>
    <r>
      <rPr>
        <i/>
        <sz val="10"/>
        <color rgb="FF000000"/>
        <rFont val="Calibri"/>
        <family val="2"/>
        <scheme val="minor"/>
      </rPr>
      <t>Award points based on the percentage of positive findings.</t>
    </r>
  </si>
  <si>
    <t>6.1
(D)</t>
  </si>
  <si>
    <t xml:space="preserve"> D -</t>
  </si>
  <si>
    <t>6.2
(D)</t>
  </si>
  <si>
    <t>6.3
(D)</t>
  </si>
  <si>
    <t>6.4
(D)</t>
  </si>
  <si>
    <t>6.5
(D)</t>
  </si>
  <si>
    <t>6.6
(D)</t>
  </si>
  <si>
    <t>6.7
(D)</t>
  </si>
  <si>
    <t>6.8
(I)</t>
  </si>
  <si>
    <t>6.9
(D)</t>
  </si>
  <si>
    <t>COMMENTS</t>
  </si>
  <si>
    <r>
      <t xml:space="preserve">Instructions for Auditors - </t>
    </r>
    <r>
      <rPr>
        <sz val="12"/>
        <color theme="0"/>
        <rFont val="Arial"/>
        <family val="2"/>
      </rPr>
      <t>Scoring Procedures</t>
    </r>
  </si>
  <si>
    <t>7.1
(D)</t>
  </si>
  <si>
    <t>7.2
(D)</t>
  </si>
  <si>
    <t>7.3
(D)</t>
  </si>
  <si>
    <t>7.4
(D)</t>
  </si>
  <si>
    <t>7.5
(D)</t>
  </si>
  <si>
    <t>7.6
(D)</t>
  </si>
  <si>
    <t>7.7
(D)</t>
  </si>
  <si>
    <r>
      <rPr>
        <b/>
        <sz val="11"/>
        <color rgb="FF000000"/>
        <rFont val="Calibri"/>
        <family val="2"/>
        <scheme val="minor"/>
      </rPr>
      <t xml:space="preserve">Review minutes of the H&amp;S Committee meetings to see if the Committee is actively included in safety activities such as program development, safety program improvements, etc.
  </t>
    </r>
    <r>
      <rPr>
        <sz val="11"/>
        <color indexed="8"/>
        <rFont val="Calibri"/>
        <family val="2"/>
        <scheme val="minor"/>
      </rPr>
      <t xml:space="preserve">
</t>
    </r>
    <r>
      <rPr>
        <i/>
        <sz val="10"/>
        <color rgb="FF000000"/>
        <rFont val="Calibri"/>
        <family val="2"/>
      </rPr>
      <t>Award 4 points if the minutes indicate active involvement, 0 points if there is no indication of active involvement.</t>
    </r>
  </si>
  <si>
    <t>CORRECTIVE ACTION PLAN</t>
  </si>
  <si>
    <t>8.1
(D)</t>
  </si>
  <si>
    <t>8.2
(D)</t>
  </si>
  <si>
    <t>8.3
(O)</t>
  </si>
  <si>
    <t>8.4
(D)</t>
  </si>
  <si>
    <t>8.5
(D)</t>
  </si>
  <si>
    <t>8.6
(D)</t>
  </si>
  <si>
    <t>8.7
(D)</t>
  </si>
  <si>
    <t>8.8
(O)</t>
  </si>
  <si>
    <t>8.9
(I)</t>
  </si>
  <si>
    <t>YES/NO</t>
  </si>
  <si>
    <t xml:space="preserve">Use this table to select the minimum numbers of interviews.  In total staff column, include personnel on shift that week, including part-time, seasonal, students, administration, drivers, salesman… </t>
  </si>
  <si>
    <r>
      <rPr>
        <b/>
        <sz val="11"/>
        <color theme="1"/>
        <rFont val="Calibri"/>
        <family val="2"/>
        <scheme val="minor"/>
      </rPr>
      <t>Note:</t>
    </r>
    <r>
      <rPr>
        <b/>
        <sz val="10"/>
        <color theme="1"/>
        <rFont val="Calibri"/>
        <family val="2"/>
        <scheme val="minor"/>
      </rPr>
      <t xml:space="preserve"> Please Complete the Interview Selection Sheet - Do not include names of individual employees. </t>
    </r>
    <r>
      <rPr>
        <sz val="11"/>
        <color theme="1"/>
        <rFont val="Calibri"/>
        <family val="2"/>
        <scheme val="minor"/>
      </rPr>
      <t xml:space="preserve"> </t>
    </r>
  </si>
  <si>
    <t>Select the appropriate number of managers/supervisors to interview and enter the numbers into the chart. 
At least 20% of interviews must be managers/supervisors and 80% of interviews performed on workers.
Calculate the number of safety committee members/safety representative(s) to be interviewed. These must make up 10% of all interviews (management and workers are both represented on the Joint Committee).</t>
  </si>
  <si>
    <t>Permanent, Part-time, Seasonal,
Temporary</t>
  </si>
  <si>
    <t>Do you know where the safety policy is located?</t>
  </si>
  <si>
    <t>Do any management meetings you attend have safety as a regular agenda item?</t>
  </si>
  <si>
    <t>Are you aware of the procedures for dealing with health and safety violations?</t>
  </si>
  <si>
    <t>Have staff that are involved in the process to identify hazards in the workplace received training?</t>
  </si>
  <si>
    <t>If a worker needs a particular form of Personal Protective Equipment, do they have access, and can they get it easily?</t>
  </si>
  <si>
    <t>Have you been assigned and trained in an emergency response role?</t>
  </si>
  <si>
    <t>Does the organization provide hazard information to contractors before starting work?</t>
  </si>
  <si>
    <t>When inspections of worksites happen, is someone assigned to correct deficiencies?</t>
  </si>
  <si>
    <t>When inspections of worksites happen, do any high or moderate hazards get taken care of before the next inspection?</t>
  </si>
  <si>
    <t>Do you review the results of incident/accident investigations?</t>
  </si>
  <si>
    <t>If health and safety statistical reports are generated, are they shared with all staff?</t>
  </si>
  <si>
    <t>Is safety performance compared from year to year?</t>
  </si>
  <si>
    <r>
      <t xml:space="preserve">Can you describe your health and safety responsibilities, as they are noted in your organization's Safety Policy?
</t>
    </r>
    <r>
      <rPr>
        <i/>
        <sz val="10"/>
        <color rgb="FF000000"/>
        <rFont val="Calibri"/>
        <family val="2"/>
      </rPr>
      <t>Have a copy of the Safety Policy during the interview to determine if response is correct.</t>
    </r>
  </si>
  <si>
    <t>Are you involved in incident/accident investigations?  
If so, have you received training in the organization’s investigation policy/procedures?</t>
  </si>
  <si>
    <t>ITEMS</t>
  </si>
  <si>
    <t>AUDIT
QUESTION</t>
  </si>
  <si>
    <t>POSITIVE</t>
  </si>
  <si>
    <t>NEGATIVE</t>
  </si>
  <si>
    <t>When a hazard is determined to be present in the workplace is it communicated?</t>
  </si>
  <si>
    <t>Are on-the-job tailgate or pre-planning meetings taking place?</t>
  </si>
  <si>
    <t>Do you do informal inspections?</t>
  </si>
  <si>
    <t>Have you received any training for conducting inspections?</t>
  </si>
  <si>
    <t>Do you believe supervisors lead by example?</t>
  </si>
  <si>
    <t>Do you know how to report any hazards?</t>
  </si>
  <si>
    <t>Are you aware of written safe work procedures and where they are located?</t>
  </si>
  <si>
    <t>Do you know how to contact the first aid attendant?</t>
  </si>
  <si>
    <t>Do you know what the accident / incident reporting process is?</t>
  </si>
  <si>
    <t>Has someone been assigned the responsibility for overseeing the Workplace Hazardous Materials Information System (WHMIS) program?</t>
  </si>
  <si>
    <t>Does the Safety Committee have an opportunity to analyze annual statistics?</t>
  </si>
  <si>
    <t>JOINT HEALTH AND SAFETY COMMITTEE MEMBERS INTERVIEWS</t>
  </si>
  <si>
    <r>
      <t>Level</t>
    </r>
    <r>
      <rPr>
        <b/>
        <sz val="9"/>
        <color rgb="FFFFFFFF"/>
        <rFont val="Calibri"/>
        <family val="2"/>
      </rPr>
      <t xml:space="preserve"> (Manager, Supervisor, Worker)</t>
    </r>
  </si>
  <si>
    <r>
      <t xml:space="preserve">Experience </t>
    </r>
    <r>
      <rPr>
        <b/>
        <sz val="9"/>
        <color rgb="FFFFFFFF"/>
        <rFont val="Calibri"/>
        <family val="2"/>
      </rPr>
      <t>(Years)</t>
    </r>
  </si>
  <si>
    <t>0 to 2</t>
  </si>
  <si>
    <t>0 to 20</t>
  </si>
  <si>
    <t>0 to 7</t>
  </si>
  <si>
    <t>0 to 6</t>
  </si>
  <si>
    <t>MANAGER/ SUPERVISOR/ WORKER INTERVIEWS</t>
  </si>
  <si>
    <t>INTERVIEWEE</t>
  </si>
  <si>
    <t>Managers, Supervisors, JHSC Members</t>
  </si>
  <si>
    <t>Are you given the opportunity to consult in the development and review of safe work procedures for work within their areas?</t>
  </si>
  <si>
    <r>
      <t xml:space="preserve">Do you have access to relevant health and safety resources, such as the </t>
    </r>
    <r>
      <rPr>
        <i/>
        <sz val="11"/>
        <color rgb="FF000000"/>
        <rFont val="Calibri"/>
        <family val="2"/>
      </rPr>
      <t>Workers Compensation Act</t>
    </r>
    <r>
      <rPr>
        <sz val="11"/>
        <color rgb="FF000000"/>
        <rFont val="Calibri"/>
        <family val="2"/>
      </rPr>
      <t>, WorkSafeBC OHS Regulations, company safety handbook or other documents?</t>
    </r>
  </si>
  <si>
    <t>Workers</t>
  </si>
  <si>
    <t>1.4a</t>
  </si>
  <si>
    <t>1.4b</t>
  </si>
  <si>
    <r>
      <t xml:space="preserve">Have you been trained in the use, limitations and care of the PPE that you wear?
</t>
    </r>
    <r>
      <rPr>
        <i/>
        <sz val="10"/>
        <color rgb="FF000000"/>
        <rFont val="Calibri"/>
        <family val="2"/>
      </rPr>
      <t>Workers must be able to describe when PPE should be used, how it is to be used, how to inspect it, when and how it should be replaced.  Note: if a worker is not required to use PPE, this question will not apply.</t>
    </r>
  </si>
  <si>
    <t>2.10</t>
  </si>
  <si>
    <r>
      <t xml:space="preserve">Do you know what to do if you encounter broken tools or equipment?
</t>
    </r>
    <r>
      <rPr>
        <i/>
        <sz val="10"/>
        <color rgb="FF000000"/>
        <rFont val="Calibri"/>
        <family val="2"/>
      </rPr>
      <t>Workers should know the process. For example, they may be required to report the damage to someone on an Equipment Condition Report and apply a "do not use" tag or follow some other process that takes the equipment out of service.</t>
    </r>
  </si>
  <si>
    <r>
      <rPr>
        <i/>
        <sz val="10"/>
        <color rgb="FF000000"/>
        <rFont val="Calibri"/>
        <family val="2"/>
      </rPr>
      <t>If the interviewee is a new and or young worker this question applies, otherwise N/A</t>
    </r>
    <r>
      <rPr>
        <sz val="11"/>
        <color rgb="FF000000"/>
        <rFont val="Calibri"/>
        <family val="2"/>
      </rPr>
      <t xml:space="preserve">
Did you receive an orientation during your first day of employment in your new job?</t>
    </r>
  </si>
  <si>
    <t>5.2a</t>
  </si>
  <si>
    <t>5.2b</t>
  </si>
  <si>
    <t>Are you familiar with your duties and obligations as a Safety Committee member as listed in the ToR or program document?</t>
  </si>
  <si>
    <t>Have you received training to carry out your JOHSC responsibilities?</t>
  </si>
  <si>
    <t>Is the Safety Committee actively involved in safety program activities?</t>
  </si>
  <si>
    <t>Has the Safety Committee made recommendations to improve the safety program, or has it reviewed and accepted recommendations made by others?</t>
  </si>
  <si>
    <t>Do you review or conduct workplace inspections as part of your safety committee member duties?  Have you received training?</t>
  </si>
  <si>
    <t>Do you review or conduct incident/accident investigations as part of your safety committee member duties?  Have you received training?</t>
  </si>
  <si>
    <r>
      <t xml:space="preserve">Do you receive safety training? Is it ongoing or just on an as-required basis?
</t>
    </r>
    <r>
      <rPr>
        <i/>
        <sz val="10"/>
        <color rgb="FF000000"/>
        <rFont val="Calibri"/>
        <family val="2"/>
      </rPr>
      <t>Supervisors should be able to describe a variety of training delivered one-on-one, in classrooms, at crew meetings, etc.  Indicate positive response if they can describe a variety of methods and topics</t>
    </r>
  </si>
  <si>
    <t>Do you make workers aware of the PPE required to perform their jobs safely? 
If so, how?</t>
  </si>
  <si>
    <r>
      <t xml:space="preserve">Do managers in your organization discuss health and safety issues with you at least once each quarter?
</t>
    </r>
    <r>
      <rPr>
        <i/>
        <sz val="10"/>
        <color rgb="FF000000"/>
        <rFont val="Calibri"/>
        <family val="2"/>
      </rPr>
      <t>This may occur through staff meetings, crew meetings, memos, etc.</t>
    </r>
  </si>
  <si>
    <t>Review documentation which indicates safety rules and regulations are enforced where violations occur.</t>
  </si>
  <si>
    <t>Review documentation to determine if KPI's have been established for senior and middle management.</t>
  </si>
  <si>
    <t>Element Eight - Joint Health and Safety Committees</t>
  </si>
  <si>
    <t>During observational tour, observe managers and supervisors to see if they are following safety rules and regulations.</t>
  </si>
  <si>
    <t>Review OHS program and related documentation to determine if there is a written commitment to providing adequate resources for workers.</t>
  </si>
  <si>
    <t>Observe the worksite to determine if regulatory books are available in paper, CD or electronic format.</t>
  </si>
  <si>
    <t>Review meeting documentation to determine if this is occurring. Meetings may include senior management meetings, administrative meetings, weekly meetings, etc.</t>
  </si>
  <si>
    <t>Interview managers to see if they have attended meetings in the past year where safety was a standing agenda item.</t>
  </si>
  <si>
    <t>Review minutes of safety meetings, supervisor notes, bulletin boards, internal websites, etc.</t>
  </si>
  <si>
    <t>Review written program and determine if there is documentation regarding the use of PPE. This may include individual procedures or a single document indicating where and how PPE is to be used.</t>
  </si>
  <si>
    <t>Interview managers, supervisors and workers to determine if workers have access to, and know how to get, the necessary PPE.</t>
  </si>
  <si>
    <t xml:space="preserve">Interview supervisors and workers to determine if hazards are communicated. </t>
  </si>
  <si>
    <t>Interview Managers, Supervisors and Workers to find out if they know where the Safety Policy is located.</t>
  </si>
  <si>
    <t>Interview workers to see if they believe supervisors lead by example.</t>
  </si>
  <si>
    <t>Interview supervisors and workers to see if they believe they have access to appropriate safety resources.</t>
  </si>
  <si>
    <t>Interview managers, supervisors and workers to determine if they are aware of the procedure for dealing with safety violations.</t>
  </si>
  <si>
    <t>During observational tours, look for communication of documented hazards on bulletin boards or available in some other format.</t>
  </si>
  <si>
    <t>During observational tours, look for evidence of PPE communication (e.g. signs posted where hearing or eye protection would be required).</t>
  </si>
  <si>
    <t>Interview supervisors to determine how PPE requirements are communicated.</t>
  </si>
  <si>
    <t>Review documentation to determine if there are written procedures.</t>
  </si>
  <si>
    <t xml:space="preserve">Review documentation outlining a hazard reporting process. </t>
  </si>
  <si>
    <t>Interview workers to see if they know how to report hazards.</t>
  </si>
  <si>
    <t>The program must  include an inventory of equipment, vehicles and tools requiring regular inspection and maintenance, and schedules for their routine maintenance.</t>
  </si>
  <si>
    <t>During observational tours, look for Supplier and Workplace Labels and other means of identification, and Material Safety Data Sheets (MSDS's) for Controlled Products.</t>
  </si>
  <si>
    <t>Interview Safety Committee member(s) to determine if responsibility has been assigned.</t>
  </si>
  <si>
    <t>Review written safe work procedures / operating procedures.</t>
  </si>
  <si>
    <t>Look for Safe Work Procedures during observational tours.  They may be at individual worksites in paper format, in staff rooms, offices, posted on bulletin boards, or on an internal websites.</t>
  </si>
  <si>
    <t>Interview workers to determine if they are aware of the existence and location of written safe work procedures.</t>
  </si>
  <si>
    <t>Interview supervisors, workers and safety committee members.</t>
  </si>
  <si>
    <t>A first aid assessment must be completed for each permanent worksite.  The auditor is not to determine if the assessment reaches the appropriate conclusion, just that it has been completed.</t>
  </si>
  <si>
    <t>Interview workers to determine if they know how to contact first aid.</t>
  </si>
  <si>
    <t>During observational tours, look for evidence of emergency response equipment and signage, e.g. fire extinguishers, visual and audio alarms, etc.</t>
  </si>
  <si>
    <r>
      <rPr>
        <b/>
        <sz val="11"/>
        <color rgb="FF000000"/>
        <rFont val="Calibri"/>
        <family val="2"/>
        <scheme val="minor"/>
      </rPr>
      <t>Examples of these roles are first aid attendants, Emergency Wardens for evacuation, or those responsible to contact external resources.</t>
    </r>
    <r>
      <rPr>
        <sz val="11"/>
        <color indexed="8"/>
        <rFont val="Calibri"/>
        <family val="2"/>
        <scheme val="minor"/>
      </rPr>
      <t xml:space="preserve">
</t>
    </r>
  </si>
  <si>
    <r>
      <rPr>
        <b/>
        <sz val="11"/>
        <color indexed="8"/>
        <rFont val="Calibri"/>
        <family val="2"/>
        <scheme val="minor"/>
      </rPr>
      <t>It is important for staff who have the lead role in an emergency to be trained in what their role is, even if it is just to ensure the building is evacuated.  
I</t>
    </r>
    <r>
      <rPr>
        <b/>
        <sz val="11"/>
        <rFont val="Calibri"/>
        <family val="2"/>
      </rPr>
      <t>nterview staff to see if any have an assigned role and if they have been trained.</t>
    </r>
    <r>
      <rPr>
        <b/>
        <sz val="11"/>
        <color indexed="8"/>
        <rFont val="Calibri"/>
        <family val="2"/>
      </rPr>
      <t xml:space="preserve">  </t>
    </r>
  </si>
  <si>
    <t>Has the organization determined what health and safety training is required for different jobs?
Review documentation to determine if qualifications have been established relative to health and safety.  The information could be in any of the following:  hazard assessments, training needs assessments, job responsibilities, or similar documents.  Look for an indication of required certifications or licenses as well as training.</t>
  </si>
  <si>
    <t>Interview supervisors who should be able to describe the steps they take to ensure their workers are competent, and how they enforce health and safety. At a minimum, supervisors should:
- review training and certification records
- conduct or organize training
- observe worker performing the work
- correct unsafe acts
- enforcement</t>
  </si>
  <si>
    <t xml:space="preserve">If someone has been assigned this responsibility, verify through observation that he/she has checked within the past 12 months for certifications. </t>
  </si>
  <si>
    <t>Review minutes of on-the-job tailgate or pre-planning meetings where safety on the jobsite is discussed.</t>
  </si>
  <si>
    <t xml:space="preserve">Interview workers and supervisors to determine if on-the-job tailgate or pre-planning takes place. </t>
  </si>
  <si>
    <t>Interview new or newly transferred employees to determine if they received an orientation before starting work.</t>
  </si>
  <si>
    <t>Interview managers and supervisors to determine if hazard information is given to contractors.</t>
  </si>
  <si>
    <t>Interview Supervisors and ask if they do informal inspections.</t>
  </si>
  <si>
    <r>
      <rPr>
        <b/>
        <sz val="11"/>
        <color rgb="FF000000"/>
        <rFont val="Calibri"/>
        <family val="2"/>
        <scheme val="minor"/>
      </rPr>
      <t>Interview workers and supervisors and determine what they inspect, e.g. do they include tools and equipment, etc.</t>
    </r>
    <r>
      <rPr>
        <sz val="11"/>
        <color indexed="8"/>
        <rFont val="Calibri"/>
        <family val="2"/>
        <scheme val="minor"/>
      </rPr>
      <t xml:space="preserve">
</t>
    </r>
  </si>
  <si>
    <t>There should be a pre-printed checklist, or at the very least, a form for use during inspections which identifies hazard levels and assigns responsibility for corrective action.</t>
  </si>
  <si>
    <t>Review documentation to determine if there are records of training for workers to conduct workplace safety inspections.</t>
  </si>
  <si>
    <t xml:space="preserve">Interview managers to determine who, if anyone, is assigned responsibility when deficiencies are found during inspections. </t>
  </si>
  <si>
    <t>During observational tours, see if high hazard deficiencies have been corrected.</t>
  </si>
  <si>
    <t>Interview managers, supervisors and safety committee members to see if high and moderate hazards are being rectified before the next inspection.</t>
  </si>
  <si>
    <t>This document may be in a formal written safety program document, or as a stand-alone document.</t>
  </si>
  <si>
    <t>Incidents which must be reported include:  
- Any incident that kills or seriously injures a worker
- A major leak or release of a toxic substance
- A major structural failure or collapse of a building, bridge, tower, crane, hoist, temporary support system  or excavation
- Any incident requiring medical aid or time loss from work</t>
  </si>
  <si>
    <t>Review forms, if available.  
During observational tours, ensure they are used throughout the organization.</t>
  </si>
  <si>
    <t>Interview workers to see if they are aware of the incident/accident reporting process.</t>
  </si>
  <si>
    <t>Review training documentation.</t>
  </si>
  <si>
    <t>Interview staff responsible for conducting investigations.</t>
  </si>
  <si>
    <t>Interview Managers to determine if they are reviewing investigations of incidents within their departments.</t>
  </si>
  <si>
    <t>Program documentation includes:  safety minutes, inspections, investigations, safe work procedures, risk assessments, training records.</t>
  </si>
  <si>
    <t>Observe someone in the organization accessing program documentation.</t>
  </si>
  <si>
    <t>“Ongoing” could be monthly, quarterly or semi-annually, but should be more frequently than once per year.</t>
  </si>
  <si>
    <t>Interview managers and safety committee members to determine if statistical reports are shared.</t>
  </si>
  <si>
    <t>Look for proof of this occurring, in management (including senior managers) or safety committee meeting minutes.</t>
  </si>
  <si>
    <t>Interview Managers to determine if safety performance is compared from year to year.</t>
  </si>
  <si>
    <t>Look for evidence in minutes of Safety Meetings, posted on bulletin boards or communicated in some other fashion.</t>
  </si>
  <si>
    <t>Interview members of the Safety Committee to determine if annual statistical analysis occurs.</t>
  </si>
  <si>
    <t>Interview Managers to determine if safety goals and objectives are identified annually.</t>
  </si>
  <si>
    <t>Interview supervisors and workers.</t>
  </si>
  <si>
    <t>Determine through documentation if there is a Joint Health and Committee with either equal representation from workers and management, or at the very least, no more management representatives than worker representatives.</t>
  </si>
  <si>
    <t>During observational tours, look for committee members names posted on bulletin boards or made available to workers in some other way.</t>
  </si>
  <si>
    <t>During observational tours, look for posted communication regarding the Joint OH&amp;S Committee function, terms of reference, etc.</t>
  </si>
  <si>
    <t>Interview Safety Committee members to determine if they have received training in how to carry out their responsibilities.</t>
  </si>
  <si>
    <t>Interview Safety Committee members to determine if they are actively involved in program activities.</t>
  </si>
  <si>
    <t>Recommendations may have come directly from the Committee, or the Committee may have adopted recommendations from another source such as the Safety Advisor/Manager.  If the Committee makes a formal recommendation, it must receive a written response from Management.</t>
  </si>
  <si>
    <t>Interview Safety Committee members to determine if they either make recommendations or adopt recommendations from others.</t>
  </si>
  <si>
    <t>Interview Safety Committee members to determine if they have conducted or reviewed workplace inspections and if they are trained.</t>
  </si>
  <si>
    <t>Interview Safety Committee members to determine if they have conducted or reviewed investigations and if they are trained.</t>
  </si>
  <si>
    <t>Minutes may be posted on bulletin boards, on the organization's internal website, or other means.</t>
  </si>
  <si>
    <t>Review OHS Policy to see if it is signed for the current year by the current senior manager.</t>
  </si>
  <si>
    <t>Review Health and Safety Policy to see if it addresses the responsibilities of managers, supervisors and workers.</t>
  </si>
  <si>
    <r>
      <t xml:space="preserve">Is the correct PPE used by employees when required?
</t>
    </r>
    <r>
      <rPr>
        <i/>
        <sz val="10"/>
        <color rgb="FF000000"/>
        <rFont val="Calibri"/>
        <family val="2"/>
        <scheme val="minor"/>
      </rPr>
      <t xml:space="preserve">During observational tours, observe the use of PPE. </t>
    </r>
  </si>
  <si>
    <t>During observational tours, check with staff to determine what specialized PPE is provided.</t>
  </si>
  <si>
    <t>In order to demonstrate the PM program is followed, maintenance records must be kept and be consistent with the schedules found when answering question 11.</t>
  </si>
  <si>
    <r>
      <t xml:space="preserve">Interview supervisors and workers  to determine that on-going training is occurring and what training is being provided. 
</t>
    </r>
    <r>
      <rPr>
        <i/>
        <sz val="10"/>
        <color rgb="FF000000"/>
        <rFont val="Calibri"/>
        <family val="2"/>
      </rPr>
      <t>Training can take place in a classroom setting, in crew meetings, or on the job site.</t>
    </r>
  </si>
  <si>
    <r>
      <t xml:space="preserve">Review documentation to confirm that a person (manager/supervisor) in the company is responsible for ensuring any required certification is valid and up-to-date.  
</t>
    </r>
    <r>
      <rPr>
        <i/>
        <sz val="10"/>
        <color rgb="FF000000"/>
        <rFont val="Calibri"/>
        <family val="2"/>
        <scheme val="minor"/>
      </rPr>
      <t>Examples:  appropriate drivers license, First Aid, Equipment operator certification, Forklift operator, etc.</t>
    </r>
  </si>
  <si>
    <t>Review contracts or other information provided to contractors.  Are safety rules and information on known or foreseeable hazards that apply to the work the contractors are doing provided to contractors?</t>
  </si>
  <si>
    <t>Supervisors are responsible to ensure that formal inspections are conducted on a regular basis.  
Interview persons responsible for conducting inspections.</t>
  </si>
  <si>
    <t>Review several consecutive checklists or inspection reports to ensure items are not carried forward from report to report.  
Review reports to look for a hazard rating system of prioritizing hazards.</t>
  </si>
  <si>
    <t>Managers</t>
  </si>
  <si>
    <t>Managers, Supervisors</t>
  </si>
  <si>
    <t>Supervisors, Workers</t>
  </si>
  <si>
    <t>Managers, Supervisors, Workers</t>
  </si>
  <si>
    <t>Supervisors</t>
  </si>
  <si>
    <t>Supervisors, Workers, JHSC Members</t>
  </si>
  <si>
    <t>Managers, JHSC Members</t>
  </si>
  <si>
    <t>8.7a</t>
  </si>
  <si>
    <t>8.7b</t>
  </si>
  <si>
    <t>Employees that have an emergency role.</t>
  </si>
  <si>
    <t>Employees responsible for conducting inspections</t>
  </si>
  <si>
    <t>New or Young Workers</t>
  </si>
  <si>
    <r>
      <t>Are you involved in inspections during workplace safety inspections</t>
    </r>
    <r>
      <rPr>
        <i/>
        <sz val="11"/>
        <color rgb="FF000000"/>
        <rFont val="Calibri"/>
        <family val="2"/>
      </rPr>
      <t>?</t>
    </r>
    <r>
      <rPr>
        <sz val="11"/>
        <color rgb="FF000000"/>
        <rFont val="Calibri"/>
        <family val="2"/>
      </rPr>
      <t xml:space="preserve">
If so, what do you inspect? 
</t>
    </r>
    <r>
      <rPr>
        <i/>
        <sz val="10"/>
        <color rgb="FF000000"/>
        <rFont val="Calibri"/>
        <family val="2"/>
      </rPr>
      <t>Should include tools and equipment, grounds, buildings, procedures being followed, etc.</t>
    </r>
  </si>
  <si>
    <r>
      <t xml:space="preserve">Are corrective actions of an incident/accident investigation communicated to workers? 
</t>
    </r>
    <r>
      <rPr>
        <i/>
        <sz val="10"/>
        <color rgb="FF000000"/>
        <rFont val="Calibri"/>
        <family val="2"/>
      </rPr>
      <t>Safety meetings, posted on bulletin boards, distributed to workers involved or any other appropriate means.</t>
    </r>
  </si>
  <si>
    <r>
      <t>Do you discuss health and safety issues with workers at least once each quarter?
T</t>
    </r>
    <r>
      <rPr>
        <i/>
        <sz val="10"/>
        <color rgb="FF000000"/>
        <rFont val="Calibri"/>
        <family val="2"/>
      </rPr>
      <t>his may occur daily, through staff meetings, crew meetings, memos, etc.</t>
    </r>
  </si>
  <si>
    <r>
      <rPr>
        <b/>
        <sz val="11"/>
        <color theme="1"/>
        <rFont val="Calibri"/>
        <family val="2"/>
        <scheme val="minor"/>
      </rPr>
      <t xml:space="preserve">Interview managers to determine their understanding of their safety responsibilities.
</t>
    </r>
    <r>
      <rPr>
        <sz val="11"/>
        <color theme="1"/>
        <rFont val="Calibri"/>
        <family val="2"/>
        <scheme val="minor"/>
      </rPr>
      <t xml:space="preserve">
</t>
    </r>
    <r>
      <rPr>
        <b/>
        <i/>
        <u val="double"/>
        <sz val="10"/>
        <color theme="1"/>
        <rFont val="Calibri"/>
        <family val="2"/>
        <scheme val="minor"/>
      </rPr>
      <t>Guideline:</t>
    </r>
    <r>
      <rPr>
        <i/>
        <sz val="10"/>
        <color theme="1"/>
        <rFont val="Calibri"/>
        <family val="2"/>
        <scheme val="minor"/>
      </rPr>
      <t xml:space="preserve">  Managers should be able to describe their responsibilities as noted in the organization's safety policy.</t>
    </r>
  </si>
  <si>
    <r>
      <rPr>
        <b/>
        <sz val="11"/>
        <color rgb="FF000000"/>
        <rFont val="Calibri"/>
        <family val="2"/>
        <scheme val="minor"/>
      </rPr>
      <t>The organization should be able to produce written procedures for several hazards including, but not necessarily limited to:
  1.  Confined space entry
  2.  Lockout and tagout
  3.  WHMIS 2015
  4.  Use of roll over protective devices
  5.  Fall protection
  6.  Working alone or in isolation
  7.  Vehicle and mobile equipment use
  8.  Respiratory protection
  9.  PPE</t>
    </r>
    <r>
      <rPr>
        <sz val="11"/>
        <color indexed="8"/>
        <rFont val="Calibri"/>
        <family val="2"/>
        <scheme val="minor"/>
      </rPr>
      <t xml:space="preserve">
</t>
    </r>
    <r>
      <rPr>
        <b/>
        <i/>
        <u val="double"/>
        <sz val="10"/>
        <color rgb="FF000000"/>
        <rFont val="Calibri"/>
        <family val="2"/>
        <scheme val="minor"/>
      </rPr>
      <t>Guideline:</t>
    </r>
    <r>
      <rPr>
        <i/>
        <sz val="10"/>
        <color rgb="FF000000"/>
        <rFont val="Calibri"/>
        <family val="2"/>
        <scheme val="minor"/>
      </rPr>
      <t xml:space="preserve">  Determine which of these procedures should be available in the organization.
</t>
    </r>
    <r>
      <rPr>
        <i/>
        <sz val="10"/>
        <color rgb="FF000000"/>
        <rFont val="Calibri"/>
        <family val="2"/>
      </rPr>
      <t>Award points based on the number available as compared to the number required.</t>
    </r>
  </si>
  <si>
    <r>
      <t xml:space="preserve">The written instruction should identify the intent of inspections, and who should inspect.
</t>
    </r>
    <r>
      <rPr>
        <b/>
        <i/>
        <u val="double"/>
        <sz val="10"/>
        <color rgb="FF000000"/>
        <rFont val="Calibri"/>
        <family val="2"/>
        <scheme val="minor"/>
      </rPr>
      <t>Guideline:</t>
    </r>
    <r>
      <rPr>
        <i/>
        <sz val="10"/>
        <color rgb="FF000000"/>
        <rFont val="Calibri"/>
        <family val="2"/>
        <scheme val="minor"/>
      </rPr>
      <t xml:space="preserve">  Who should inspect should include a member of the Joint Occupational Health &amp; Safety Committee.</t>
    </r>
  </si>
  <si>
    <r>
      <rPr>
        <b/>
        <sz val="11"/>
        <color rgb="FF000000"/>
        <rFont val="Calibri"/>
        <family val="2"/>
        <scheme val="minor"/>
      </rPr>
      <t xml:space="preserve">Review documentation to determine if deficiencies found during inspections are brought to the attention of the people or departments who would be responsible for the correction of deficiencies.
</t>
    </r>
    <r>
      <rPr>
        <sz val="11"/>
        <color indexed="8"/>
        <rFont val="Calibri"/>
        <family val="2"/>
        <scheme val="minor"/>
      </rPr>
      <t xml:space="preserve">
</t>
    </r>
    <r>
      <rPr>
        <b/>
        <i/>
        <u val="double"/>
        <sz val="10"/>
        <color rgb="FF000000"/>
        <rFont val="Calibri"/>
        <family val="2"/>
        <scheme val="minor"/>
      </rPr>
      <t>Guideline:</t>
    </r>
    <r>
      <rPr>
        <i/>
        <sz val="10"/>
        <color rgb="FF000000"/>
        <rFont val="Calibri"/>
        <family val="2"/>
        <scheme val="minor"/>
      </rPr>
      <t xml:space="preserve">  Evidence may be found on the actual inspection forms or in memos or other proof of communication to those responsible for correcting deficiencies.</t>
    </r>
  </si>
  <si>
    <r>
      <rPr>
        <b/>
        <sz val="11"/>
        <color rgb="FF000000"/>
        <rFont val="Calibri"/>
        <family val="2"/>
        <scheme val="minor"/>
      </rPr>
      <t>During observational tours, determine if recommendations found in selected incident investigations have been implemented.</t>
    </r>
    <r>
      <rPr>
        <sz val="11"/>
        <color indexed="8"/>
        <rFont val="Calibri"/>
        <family val="2"/>
        <scheme val="minor"/>
      </rPr>
      <t xml:space="preserve"> 
</t>
    </r>
    <r>
      <rPr>
        <b/>
        <i/>
        <u val="double"/>
        <sz val="10"/>
        <color rgb="FF000000"/>
        <rFont val="Calibri"/>
        <family val="2"/>
        <scheme val="minor"/>
      </rPr>
      <t xml:space="preserve">Guideline: </t>
    </r>
    <r>
      <rPr>
        <i/>
        <sz val="10"/>
        <color rgb="FF000000"/>
        <rFont val="Calibri"/>
        <family val="2"/>
        <scheme val="minor"/>
      </rPr>
      <t xml:space="preserve"> This may require some informal discussions with workers in the field.
Award points based on the percentage of positive findings.</t>
    </r>
  </si>
  <si>
    <r>
      <rPr>
        <b/>
        <sz val="11"/>
        <color rgb="FF000000"/>
        <rFont val="Calibri"/>
        <family val="2"/>
        <scheme val="minor"/>
      </rPr>
      <t xml:space="preserve">Interview workers to determine if corrective actions are communicated.  
</t>
    </r>
    <r>
      <rPr>
        <b/>
        <i/>
        <u val="double"/>
        <sz val="10"/>
        <color rgb="FF000000"/>
        <rFont val="Calibri"/>
        <family val="2"/>
        <scheme val="minor"/>
      </rPr>
      <t xml:space="preserve">Guideline: </t>
    </r>
    <r>
      <rPr>
        <i/>
        <sz val="10"/>
        <color rgb="FF000000"/>
        <rFont val="Calibri"/>
        <family val="2"/>
        <scheme val="minor"/>
      </rPr>
      <t xml:space="preserve"> Results can be communicated through safety meetings, posted on bulletin boards, distributed to workers involved in the incident, or any other appropriate means.</t>
    </r>
  </si>
  <si>
    <r>
      <rPr>
        <b/>
        <sz val="11"/>
        <color rgb="FF000000"/>
        <rFont val="Calibri"/>
        <family val="2"/>
        <scheme val="minor"/>
      </rPr>
      <t xml:space="preserve">Review minutes of management meetings, safety meetings, etc. for an indication of goal and objective setting.
</t>
    </r>
    <r>
      <rPr>
        <b/>
        <i/>
        <u val="double"/>
        <sz val="10"/>
        <color rgb="FF000000"/>
        <rFont val="Calibri"/>
        <family val="2"/>
        <scheme val="minor"/>
      </rPr>
      <t>Guideline:</t>
    </r>
    <r>
      <rPr>
        <i/>
        <sz val="10"/>
        <color rgb="FF000000"/>
        <rFont val="Calibri"/>
        <family val="2"/>
        <scheme val="minor"/>
      </rPr>
      <t xml:space="preserve">  If this is a re-certification or maintenance Audit, look for documentation in the form of an action plan after the previous audit.</t>
    </r>
  </si>
  <si>
    <r>
      <rPr>
        <b/>
        <sz val="11"/>
        <color rgb="FF000000"/>
        <rFont val="Calibri"/>
        <family val="2"/>
        <scheme val="minor"/>
      </rPr>
      <t xml:space="preserve">These could be regular safety meetings, tailgate/toolbox meetings, or on-the job discussions.
</t>
    </r>
    <r>
      <rPr>
        <b/>
        <i/>
        <u val="double"/>
        <sz val="10"/>
        <color rgb="FF000000"/>
        <rFont val="Calibri"/>
        <family val="2"/>
        <scheme val="minor"/>
      </rPr>
      <t>Guideline:</t>
    </r>
    <r>
      <rPr>
        <i/>
        <sz val="10"/>
        <color rgb="FF000000"/>
        <rFont val="Calibri"/>
        <family val="2"/>
        <scheme val="minor"/>
      </rPr>
      <t xml:space="preserve">  Review minutes of meetings, supervisor notes, etc.</t>
    </r>
    <r>
      <rPr>
        <i/>
        <sz val="10"/>
        <color rgb="FF000000"/>
        <rFont val="Calibri"/>
        <family val="2"/>
      </rPr>
      <t xml:space="preserve">
Award points based on the percentage of positive findings.</t>
    </r>
  </si>
  <si>
    <r>
      <rPr>
        <b/>
        <sz val="11"/>
        <color rgb="FF000000"/>
        <rFont val="Calibri"/>
        <family val="2"/>
        <scheme val="minor"/>
      </rPr>
      <t>Interview Safety Committee members, who should be able to describe their responsibilities as listed in their Terms of Reference or Program document.</t>
    </r>
    <r>
      <rPr>
        <sz val="11"/>
        <color indexed="8"/>
        <rFont val="Calibri"/>
        <family val="2"/>
        <scheme val="minor"/>
      </rPr>
      <t xml:space="preserve">
</t>
    </r>
    <r>
      <rPr>
        <b/>
        <i/>
        <u val="double"/>
        <sz val="10"/>
        <color rgb="FF000000"/>
        <rFont val="Calibri"/>
        <family val="2"/>
        <scheme val="minor"/>
      </rPr>
      <t>Guideline:</t>
    </r>
    <r>
      <rPr>
        <sz val="11"/>
        <color indexed="8"/>
        <rFont val="Calibri"/>
        <family val="2"/>
        <scheme val="minor"/>
      </rPr>
      <t xml:space="preserve">  </t>
    </r>
    <r>
      <rPr>
        <i/>
        <sz val="10"/>
        <color rgb="FF000000"/>
        <rFont val="Calibri"/>
        <family val="2"/>
        <scheme val="minor"/>
      </rPr>
      <t xml:space="preserve"> Auditors are to verify, specifically and in the comments section, that the members were able to provide specific duties or functions of their role.</t>
    </r>
  </si>
  <si>
    <r>
      <rPr>
        <b/>
        <sz val="11"/>
        <color rgb="FF000000"/>
        <rFont val="Calibri"/>
        <family val="2"/>
        <scheme val="minor"/>
      </rPr>
      <t xml:space="preserve">Committee members should be knowledgeable in the committee responsibilities they carry out.
</t>
    </r>
    <r>
      <rPr>
        <b/>
        <i/>
        <u val="double"/>
        <sz val="10"/>
        <color rgb="FF000000"/>
        <rFont val="Calibri"/>
        <family val="2"/>
        <scheme val="minor"/>
      </rPr>
      <t xml:space="preserve">Guideline: </t>
    </r>
    <r>
      <rPr>
        <i/>
        <sz val="10"/>
        <color rgb="FF000000"/>
        <rFont val="Calibri"/>
        <family val="2"/>
        <scheme val="minor"/>
      </rPr>
      <t xml:space="preserve"> Review training records to see how many members have received training. </t>
    </r>
    <r>
      <rPr>
        <sz val="11"/>
        <color indexed="8"/>
        <rFont val="Calibri"/>
        <family val="2"/>
        <scheme val="minor"/>
      </rPr>
      <t xml:space="preserve">
</t>
    </r>
    <r>
      <rPr>
        <i/>
        <sz val="10"/>
        <color rgb="FF000000"/>
        <rFont val="Calibri"/>
        <family val="2"/>
      </rPr>
      <t>Award points based on the percentage of positive findings.</t>
    </r>
  </si>
  <si>
    <t>Committee members should be conducting or reviewing workplace inspections.  Review documentation.</t>
  </si>
  <si>
    <t>Committee members should be conducting or reviewing accident investigations.  Review documentation.</t>
  </si>
  <si>
    <t>Resources include time to perform their tasks, as well as resources such as copies of the OH&amp;S Regulation, Workers Compensation Act, safety publications, etc.</t>
  </si>
  <si>
    <r>
      <rPr>
        <b/>
        <sz val="11"/>
        <color rgb="FF000000"/>
        <rFont val="Calibri"/>
        <family val="2"/>
        <scheme val="minor"/>
      </rPr>
      <t>Interview managers / supervisors to determine if they discuss health and safety issues with workers.</t>
    </r>
    <r>
      <rPr>
        <i/>
        <sz val="10"/>
        <color rgb="FF000000"/>
        <rFont val="Calibri"/>
        <family val="2"/>
        <scheme val="minor"/>
      </rPr>
      <t xml:space="preserve">  </t>
    </r>
  </si>
  <si>
    <t xml:space="preserve">Interview workers to determine if managers have discussed health and safety issues within the past month. </t>
  </si>
  <si>
    <r>
      <rPr>
        <b/>
        <sz val="11"/>
        <color rgb="FF000000"/>
        <rFont val="Calibri"/>
        <family val="2"/>
        <scheme val="minor"/>
      </rPr>
      <t xml:space="preserve">Review documentation.  </t>
    </r>
    <r>
      <rPr>
        <sz val="11"/>
        <color indexed="8"/>
        <rFont val="Calibri"/>
        <family val="2"/>
        <scheme val="minor"/>
      </rPr>
      <t xml:space="preserve">
</t>
    </r>
    <r>
      <rPr>
        <b/>
        <sz val="11"/>
        <color rgb="FF000000"/>
        <rFont val="Calibri"/>
        <family val="2"/>
        <scheme val="minor"/>
      </rPr>
      <t xml:space="preserve">The documentation may be circulated electronically; if there is an electronic trail to ensure all parties had access and accepted it, award points
</t>
    </r>
    <r>
      <rPr>
        <sz val="11"/>
        <color indexed="8"/>
        <rFont val="Calibri"/>
        <family val="2"/>
        <scheme val="minor"/>
      </rPr>
      <t xml:space="preserve">
</t>
    </r>
    <r>
      <rPr>
        <b/>
        <i/>
        <u val="double"/>
        <sz val="10"/>
        <color rgb="FF000000"/>
        <rFont val="Calibri"/>
        <family val="2"/>
        <scheme val="minor"/>
      </rPr>
      <t>Guideline:</t>
    </r>
    <r>
      <rPr>
        <i/>
        <sz val="10"/>
        <color rgb="FF000000"/>
        <rFont val="Calibri"/>
        <family val="2"/>
        <scheme val="minor"/>
      </rPr>
      <t xml:space="preserve">  This review is to determine if there is a checklist, not to assess the contents.</t>
    </r>
  </si>
  <si>
    <r>
      <rPr>
        <b/>
        <sz val="11"/>
        <color rgb="FF000000"/>
        <rFont val="Calibri"/>
        <family val="2"/>
        <scheme val="minor"/>
      </rPr>
      <t xml:space="preserve">Review training and education records. 
</t>
    </r>
    <r>
      <rPr>
        <b/>
        <i/>
        <u val="double"/>
        <sz val="10"/>
        <color rgb="FF000000"/>
        <rFont val="Calibri"/>
        <family val="2"/>
        <scheme val="minor"/>
      </rPr>
      <t>Guideline:</t>
    </r>
    <r>
      <rPr>
        <i/>
        <sz val="10"/>
        <color rgb="FF000000"/>
        <rFont val="Calibri"/>
        <family val="2"/>
        <scheme val="minor"/>
      </rPr>
      <t xml:space="preserve">  Documentation may be in electronic or written format,  in simple format (class sign-in sheets, sorted by course), or complex (computerized data management programs)</t>
    </r>
  </si>
  <si>
    <r>
      <t xml:space="preserve">Workers should know the process. 
</t>
    </r>
    <r>
      <rPr>
        <b/>
        <i/>
        <u val="double"/>
        <sz val="10"/>
        <color rgb="FF000000"/>
        <rFont val="Calibri"/>
        <family val="2"/>
        <scheme val="minor"/>
      </rPr>
      <t>Guideline:</t>
    </r>
    <r>
      <rPr>
        <b/>
        <i/>
        <sz val="10"/>
        <color rgb="FF000000"/>
        <rFont val="Calibri"/>
        <family val="2"/>
        <scheme val="minor"/>
      </rPr>
      <t xml:space="preserve"> </t>
    </r>
    <r>
      <rPr>
        <i/>
        <sz val="10"/>
        <color rgb="FF000000"/>
        <rFont val="Calibri"/>
        <family val="2"/>
        <scheme val="minor"/>
      </rPr>
      <t xml:space="preserve"> For example, they may be required to report the damage to someone on an Equipment Condition Report and apply a "do not use" tag, or follow some other process that takes the equipment out of service and communicates this information to other workers.</t>
    </r>
  </si>
  <si>
    <t>Is there a written health and safety policy that:</t>
  </si>
  <si>
    <r>
      <t xml:space="preserve">How do you determine if workers can do their jobs safely?
</t>
    </r>
    <r>
      <rPr>
        <i/>
        <sz val="10"/>
        <color rgb="FF000000"/>
        <rFont val="Calibri"/>
        <family val="2"/>
      </rPr>
      <t>Supervisors should be able to describe the steps they take to ensure their workers are competent.  At a minimum, supervisors should:</t>
    </r>
    <r>
      <rPr>
        <sz val="10"/>
        <color rgb="FF000000"/>
        <rFont val="Calibri"/>
        <family val="2"/>
      </rPr>
      <t xml:space="preserve">
 -  </t>
    </r>
    <r>
      <rPr>
        <i/>
        <sz val="10"/>
        <color rgb="FF000000"/>
        <rFont val="Calibri"/>
        <family val="2"/>
      </rPr>
      <t>review training and certification records</t>
    </r>
    <r>
      <rPr>
        <sz val="10"/>
        <color rgb="FF000000"/>
        <rFont val="Calibri"/>
        <family val="2"/>
      </rPr>
      <t xml:space="preserve">
</t>
    </r>
    <r>
      <rPr>
        <i/>
        <sz val="10"/>
        <color rgb="FF000000"/>
        <rFont val="Calibri"/>
        <family val="2"/>
      </rPr>
      <t xml:space="preserve"> -  conduct training</t>
    </r>
    <r>
      <rPr>
        <sz val="10"/>
        <color rgb="FF000000"/>
        <rFont val="Calibri"/>
        <family val="2"/>
      </rPr>
      <t xml:space="preserve">
-  </t>
    </r>
    <r>
      <rPr>
        <i/>
        <sz val="10"/>
        <color rgb="FF000000"/>
        <rFont val="Calibri"/>
        <family val="2"/>
      </rPr>
      <t>observe workers performing the work</t>
    </r>
    <r>
      <rPr>
        <sz val="10"/>
        <color rgb="FF000000"/>
        <rFont val="Calibri"/>
        <family val="2"/>
      </rPr>
      <t xml:space="preserve">
</t>
    </r>
    <r>
      <rPr>
        <i/>
        <sz val="10"/>
        <color rgb="FF000000"/>
        <rFont val="Calibri"/>
        <family val="2"/>
      </rPr>
      <t>-  correct unsafe acts</t>
    </r>
  </si>
  <si>
    <r>
      <rPr>
        <b/>
        <sz val="11"/>
        <color theme="1"/>
        <rFont val="Calibri"/>
        <family val="2"/>
        <scheme val="minor"/>
      </rPr>
      <t>Interview workers to determine their understanding of their safety responsibilities.</t>
    </r>
    <r>
      <rPr>
        <sz val="11"/>
        <color theme="1"/>
        <rFont val="Calibri"/>
        <family val="2"/>
        <scheme val="minor"/>
      </rPr>
      <t xml:space="preserve">
</t>
    </r>
    <r>
      <rPr>
        <b/>
        <i/>
        <u val="double"/>
        <sz val="10"/>
        <color theme="1"/>
        <rFont val="Calibri"/>
        <family val="2"/>
        <scheme val="minor"/>
      </rPr>
      <t>Guideline:</t>
    </r>
    <r>
      <rPr>
        <sz val="11"/>
        <color theme="1"/>
        <rFont val="Calibri"/>
        <family val="2"/>
        <scheme val="minor"/>
      </rPr>
      <t xml:space="preserve">  </t>
    </r>
    <r>
      <rPr>
        <i/>
        <sz val="10"/>
        <color theme="1"/>
        <rFont val="Calibri"/>
        <family val="2"/>
        <scheme val="minor"/>
      </rPr>
      <t>Workers should be able to describe their responsibilities as noted in the organization's safety policy.</t>
    </r>
  </si>
  <si>
    <r>
      <rPr>
        <b/>
        <sz val="11"/>
        <color rgb="FF000000"/>
        <rFont val="Calibri"/>
        <family val="2"/>
        <scheme val="minor"/>
      </rPr>
      <t>Interview supervisors to determine their understanding of their safety responsibilities.</t>
    </r>
    <r>
      <rPr>
        <sz val="11"/>
        <color indexed="8"/>
        <rFont val="Calibri"/>
        <family val="2"/>
        <scheme val="minor"/>
      </rPr>
      <t xml:space="preserve">
</t>
    </r>
    <r>
      <rPr>
        <b/>
        <i/>
        <u val="double"/>
        <sz val="10"/>
        <color rgb="FF000000"/>
        <rFont val="Calibri"/>
        <family val="2"/>
        <scheme val="minor"/>
      </rPr>
      <t>Guideline:</t>
    </r>
    <r>
      <rPr>
        <b/>
        <i/>
        <sz val="10"/>
        <color rgb="FF000000"/>
        <rFont val="Calibri"/>
        <family val="2"/>
        <scheme val="minor"/>
      </rPr>
      <t xml:space="preserve">  </t>
    </r>
    <r>
      <rPr>
        <i/>
        <sz val="10"/>
        <color rgb="FF000000"/>
        <rFont val="Calibri"/>
        <family val="2"/>
        <scheme val="minor"/>
      </rPr>
      <t>Supervisors should be able to describe their responsibilities as noted in the organization's safety policy.</t>
    </r>
  </si>
  <si>
    <r>
      <rPr>
        <b/>
        <sz val="11"/>
        <color rgb="FF000000"/>
        <rFont val="Calibri"/>
        <family val="2"/>
        <scheme val="minor"/>
      </rPr>
      <t>Interview workers and determine if they are able to describe:
  •  When PPE should be used
  •  How it is to be used
  •  How to inspect the equipment
  •  When and how it should be replaced.</t>
    </r>
    <r>
      <rPr>
        <sz val="11"/>
        <color indexed="8"/>
        <rFont val="Calibri"/>
        <family val="2"/>
        <scheme val="minor"/>
      </rPr>
      <t xml:space="preserve">
</t>
    </r>
    <r>
      <rPr>
        <b/>
        <sz val="11"/>
        <color rgb="FF000000"/>
        <rFont val="Calibri"/>
        <family val="2"/>
        <scheme val="minor"/>
      </rPr>
      <t xml:space="preserve">
</t>
    </r>
    <r>
      <rPr>
        <b/>
        <i/>
        <u val="double"/>
        <sz val="10"/>
        <color rgb="FF000000"/>
        <rFont val="Calibri"/>
        <family val="2"/>
        <scheme val="minor"/>
      </rPr>
      <t>Guideline:</t>
    </r>
    <r>
      <rPr>
        <b/>
        <i/>
        <sz val="10"/>
        <color rgb="FF000000"/>
        <rFont val="Calibri"/>
        <family val="2"/>
        <scheme val="minor"/>
      </rPr>
      <t xml:space="preserve">  </t>
    </r>
    <r>
      <rPr>
        <i/>
        <sz val="10"/>
        <color rgb="FF000000"/>
        <rFont val="Calibri"/>
        <family val="2"/>
        <scheme val="minor"/>
      </rPr>
      <t>Note that if a worker is not required to use PPE, this question will not apply to that worker.</t>
    </r>
  </si>
  <si>
    <r>
      <rPr>
        <b/>
        <sz val="11"/>
        <color rgb="FF000000"/>
        <rFont val="Calibri"/>
        <family val="2"/>
        <scheme val="minor"/>
      </rPr>
      <t xml:space="preserve">There should be documentation which directs first aid services, supplies and equipment to be provided, and procedures for rendering and reporting first aid.
</t>
    </r>
    <r>
      <rPr>
        <sz val="11"/>
        <color indexed="8"/>
        <rFont val="Calibri"/>
        <family val="2"/>
        <scheme val="minor"/>
      </rPr>
      <t xml:space="preserve">
</t>
    </r>
    <r>
      <rPr>
        <b/>
        <i/>
        <u val="double"/>
        <sz val="10"/>
        <color rgb="FF000000"/>
        <rFont val="Calibri"/>
        <family val="2"/>
        <scheme val="minor"/>
      </rPr>
      <t>Guideline:</t>
    </r>
    <r>
      <rPr>
        <sz val="11"/>
        <color indexed="8"/>
        <rFont val="Calibri"/>
        <family val="2"/>
        <scheme val="minor"/>
      </rPr>
      <t xml:space="preserve">  </t>
    </r>
    <r>
      <rPr>
        <i/>
        <sz val="10"/>
        <color rgb="FF000000"/>
        <rFont val="Calibri"/>
        <family val="2"/>
        <scheme val="minor"/>
      </rPr>
      <t>Auditors are to verify, specifically and in the comments section, that regulatory updates regarding First Aid were examined before the assessment.</t>
    </r>
  </si>
  <si>
    <t>Has a Joint Health and Safety Committee been established?</t>
  </si>
  <si>
    <t>1.4
(Ia)</t>
  </si>
  <si>
    <t>(Ib)</t>
  </si>
  <si>
    <t>AUDIT SCORE SUMMARY</t>
  </si>
  <si>
    <r>
      <rPr>
        <sz val="12"/>
        <color rgb="FF000000"/>
        <rFont val="Calibri"/>
        <family val="2"/>
        <scheme val="minor"/>
      </rPr>
      <t xml:space="preserve">                   </t>
    </r>
    <r>
      <rPr>
        <i/>
        <u val="double"/>
        <sz val="12"/>
        <color indexed="8"/>
        <rFont val="Calibri"/>
        <family val="2"/>
        <scheme val="minor"/>
      </rPr>
      <t>All workers need to know how to perform their job safely and to understand their role in maintaining a healthy and safe workplace. Employers must ensure that workers are trained, qualified and competent to perform their tasks. 
Adequate instruction and supervision must also be provided to workers in the same performance of their work.</t>
    </r>
  </si>
  <si>
    <t>A process to identify and control workplace hazards is critical in order to eliminate, minimize or prevent unsafe or harmful conditions and work procedures. 
All work, equipment, tools, machinery, work practices and conditions need to be included in the hazard recognition process.</t>
  </si>
  <si>
    <r>
      <rPr>
        <i/>
        <sz val="12"/>
        <color rgb="FF000000"/>
        <rFont val="Calibri"/>
        <family val="2"/>
        <scheme val="minor"/>
      </rPr>
      <t xml:space="preserve">                </t>
    </r>
    <r>
      <rPr>
        <i/>
        <u val="double"/>
        <sz val="12"/>
        <color indexed="8"/>
        <rFont val="Calibri"/>
        <family val="2"/>
        <scheme val="minor"/>
      </rPr>
      <t>The maintenance of health and safety records is necessary in order to determine the effectiveness of a health and safety program. Reports of inspections and incident investigations are required in order to determine frequency, severity and incident trends. 
Effective communication of the program is necessary in order to promote a good safety culture.</t>
    </r>
  </si>
  <si>
    <r>
      <rPr>
        <b/>
        <sz val="11"/>
        <color rgb="FF000000"/>
        <rFont val="Calibri"/>
        <family val="2"/>
        <scheme val="minor"/>
      </rPr>
      <t xml:space="preserve">Observe locations where the safety policy is in evidence during observational tour.  
</t>
    </r>
    <r>
      <rPr>
        <b/>
        <i/>
        <u val="double"/>
        <sz val="10"/>
        <color rgb="FF000000"/>
        <rFont val="Calibri"/>
        <family val="2"/>
        <scheme val="minor"/>
      </rPr>
      <t>Guideline:</t>
    </r>
    <r>
      <rPr>
        <i/>
        <sz val="10"/>
        <color rgb="FF000000"/>
        <rFont val="Calibri"/>
        <family val="2"/>
        <scheme val="minor"/>
      </rPr>
      <t xml:space="preserve">   It should be available at all permanent worksites. You may find the policy on bulletin boards, in the employee handbook, posted on the internal website or in the safety manual. </t>
    </r>
    <r>
      <rPr>
        <sz val="10"/>
        <color rgb="FF000000"/>
        <rFont val="Calibri"/>
        <family val="2"/>
        <scheme val="minor"/>
      </rPr>
      <t xml:space="preserve">
</t>
    </r>
    <r>
      <rPr>
        <i/>
        <sz val="10"/>
        <color rgb="FF000000"/>
        <rFont val="Calibri"/>
        <family val="2"/>
        <scheme val="minor"/>
      </rPr>
      <t>Award points based on the number of locations it is posted versus the number not posted.</t>
    </r>
  </si>
  <si>
    <r>
      <rPr>
        <b/>
        <sz val="11"/>
        <color rgb="FF000000"/>
        <rFont val="Calibri"/>
        <family val="2"/>
        <scheme val="minor"/>
      </rPr>
      <t xml:space="preserve">
Review documentation to determine if action plans have been developed to ensure follow through on goals and KPI's.</t>
    </r>
    <r>
      <rPr>
        <sz val="11"/>
        <color indexed="8"/>
        <rFont val="Calibri"/>
        <family val="2"/>
        <scheme val="minor"/>
      </rPr>
      <t xml:space="preserve">
</t>
    </r>
  </si>
  <si>
    <r>
      <rPr>
        <b/>
        <sz val="12"/>
        <color theme="1"/>
        <rFont val="Calibri"/>
        <family val="2"/>
        <scheme val="minor"/>
      </rPr>
      <t>Accident / Incident:</t>
    </r>
    <r>
      <rPr>
        <b/>
        <sz val="11"/>
        <color theme="1"/>
        <rFont val="Calibri"/>
        <family val="2"/>
        <scheme val="minor"/>
      </rPr>
      <t xml:space="preserve">  </t>
    </r>
    <r>
      <rPr>
        <sz val="11"/>
        <color theme="1"/>
        <rFont val="Calibri"/>
        <family val="2"/>
        <scheme val="minor"/>
      </rPr>
      <t>An unplanned or unwanted event that results in damage or injury, or could have resulted in damage or injury (also know a no-loss, close call or near miss).</t>
    </r>
  </si>
  <si>
    <r>
      <rPr>
        <b/>
        <sz val="12"/>
        <color theme="1"/>
        <rFont val="Calibri"/>
        <family val="2"/>
        <scheme val="minor"/>
      </rPr>
      <t>Maintenance Audit:</t>
    </r>
    <r>
      <rPr>
        <b/>
        <sz val="11"/>
        <color theme="1"/>
        <rFont val="Calibri"/>
        <family val="2"/>
        <scheme val="minor"/>
      </rPr>
      <t xml:space="preserve"> </t>
    </r>
    <r>
      <rPr>
        <sz val="11"/>
        <color theme="1"/>
        <rFont val="Calibri"/>
        <family val="2"/>
        <scheme val="minor"/>
      </rPr>
      <t xml:space="preserve"> Once the employer successfully achieves COR, annual maintenance audits are required to maintain certification.  The COR certificate is valid for three years, after which a re-certification audit is required.  Maintenance audits may be performed at any time during a calendar year, but there must be at least six months between the initial certification date and each subsequent maintenance audit submission.</t>
    </r>
  </si>
  <si>
    <r>
      <rPr>
        <b/>
        <sz val="12"/>
        <color theme="1"/>
        <rFont val="Calibri"/>
        <family val="2"/>
        <scheme val="minor"/>
      </rPr>
      <t>Audit:</t>
    </r>
    <r>
      <rPr>
        <sz val="12"/>
        <color theme="1"/>
        <rFont val="Calibri"/>
        <family val="2"/>
        <scheme val="minor"/>
      </rPr>
      <t xml:space="preserve"> </t>
    </r>
    <r>
      <rPr>
        <sz val="11"/>
        <color theme="1"/>
        <rFont val="Calibri"/>
        <family val="2"/>
        <scheme val="minor"/>
      </rPr>
      <t xml:space="preserve"> A comprehensive review of an employer's Occupational Health and Safety management system.</t>
    </r>
  </si>
  <si>
    <r>
      <rPr>
        <b/>
        <sz val="12"/>
        <color theme="1"/>
        <rFont val="Calibri"/>
        <family val="2"/>
        <scheme val="minor"/>
      </rPr>
      <t>Certification Audit:</t>
    </r>
    <r>
      <rPr>
        <sz val="11"/>
        <color theme="1"/>
        <rFont val="Calibri"/>
        <family val="2"/>
        <scheme val="minor"/>
      </rPr>
      <t xml:space="preserve">  In order to qualify for a COR, the employer certification audit conducted by a qualified external Auditor must be submitted to the appropriate Certifying Partner for review and approval.</t>
    </r>
  </si>
  <si>
    <r>
      <rPr>
        <b/>
        <sz val="12"/>
        <color theme="1"/>
        <rFont val="Calibri"/>
        <family val="2"/>
        <scheme val="minor"/>
      </rPr>
      <t>Safe Work Practices:</t>
    </r>
    <r>
      <rPr>
        <sz val="11"/>
        <color theme="1"/>
        <rFont val="Calibri"/>
        <family val="2"/>
        <scheme val="minor"/>
      </rPr>
      <t xml:space="preserve">  Safe work practices are a set of methods or "Do's and Don'ts" on how to carry out a specific task or use equipment.  They should inform the worker about hazards that are present, and provide direction on how to safeguard against the hazards.  They are general methods only and do not define specific procedures.  (example: Use of ladders, safe lifting).</t>
    </r>
  </si>
  <si>
    <t>Documents</t>
  </si>
  <si>
    <t>Observations</t>
  </si>
  <si>
    <t>Interviews</t>
  </si>
  <si>
    <t>Note: If recommendations are made, Action Plan areas will stay highlighted until comments are inputted.</t>
  </si>
  <si>
    <r>
      <rPr>
        <b/>
        <u val="double"/>
        <sz val="11"/>
        <color theme="1"/>
        <rFont val="Calibri"/>
        <family val="2"/>
        <scheme val="minor"/>
      </rPr>
      <t>Instructions for Auditors</t>
    </r>
    <r>
      <rPr>
        <sz val="11"/>
        <color theme="1"/>
        <rFont val="Calibri"/>
        <family val="2"/>
        <scheme val="minor"/>
      </rPr>
      <t xml:space="preserve">
•  Put in the total </t>
    </r>
    <r>
      <rPr>
        <b/>
        <sz val="11"/>
        <color theme="1"/>
        <rFont val="Calibri"/>
        <family val="2"/>
        <scheme val="minor"/>
      </rPr>
      <t>NUMBER</t>
    </r>
    <r>
      <rPr>
        <sz val="11"/>
        <color theme="1"/>
        <rFont val="Calibri"/>
        <family val="2"/>
        <scheme val="minor"/>
      </rPr>
      <t xml:space="preserve"> of Positive and Negative responses for all interviewed for each question.  
•  Interview comments must be made in order to verify the interview score given.
•  Scoring and comments inputted into this sheet will automatically populate the interview score and comments sections in each elements.  Any changes must be made in this sheet.</t>
    </r>
  </si>
  <si>
    <r>
      <t xml:space="preserve">  </t>
    </r>
    <r>
      <rPr>
        <b/>
        <u/>
        <sz val="10"/>
        <color theme="0"/>
        <rFont val="Calibri"/>
        <family val="2"/>
        <scheme val="minor"/>
      </rPr>
      <t>Instructions for Auditors</t>
    </r>
    <r>
      <rPr>
        <b/>
        <sz val="10"/>
        <color theme="0"/>
        <rFont val="Calibri"/>
        <family val="2"/>
        <scheme val="minor"/>
      </rPr>
      <t xml:space="preserve">
    •  A validation comment is required for each question to support how the auditor arrived at a positive or negative result.  
       The auditor must ensure the comment addresses the audit question, guideline, and directive.
    •  Recommendations tabs will stay highlighted orange until each question is scored and has a note made for any question that
       does not score FULL marks.  </t>
    </r>
  </si>
  <si>
    <r>
      <t xml:space="preserve">   </t>
    </r>
    <r>
      <rPr>
        <b/>
        <u/>
        <sz val="10"/>
        <color theme="0"/>
        <rFont val="Calibri"/>
        <family val="2"/>
        <scheme val="minor"/>
      </rPr>
      <t>Instructions for Auditors</t>
    </r>
    <r>
      <rPr>
        <b/>
        <sz val="10"/>
        <color theme="0"/>
        <rFont val="Calibri"/>
        <family val="2"/>
        <scheme val="minor"/>
      </rPr>
      <t xml:space="preserve">
    •  A validation comment is required for each question to support how the auditor arrived at a positive or negative result.  
       The auditor must ensure the comment addresses the audit question, guideline, and directive.
    •  Recommendations tabs will stay highlighted orange until each question is scored and has a note made for any question that  
        does not score FULL marks.  </t>
    </r>
  </si>
  <si>
    <r>
      <t xml:space="preserve">   </t>
    </r>
    <r>
      <rPr>
        <b/>
        <u/>
        <sz val="10"/>
        <color theme="0"/>
        <rFont val="Calibri"/>
        <family val="2"/>
        <scheme val="minor"/>
      </rPr>
      <t>Instructions for Auditors</t>
    </r>
    <r>
      <rPr>
        <b/>
        <sz val="10"/>
        <color theme="0"/>
        <rFont val="Calibri"/>
        <family val="2"/>
        <scheme val="minor"/>
      </rPr>
      <t xml:space="preserve">
    •  A validation comment is required for each question to support how the auditor arrived at a positive or negative result.  
       The auditor must ensure the comment addresses the audit question, guideline, and directive.
    •  Recommendations tabs will stay highlighted orange until each question is scored and has a note made for any question that
        does not score FULL marks.  </t>
    </r>
  </si>
  <si>
    <r>
      <t xml:space="preserve">    </t>
    </r>
    <r>
      <rPr>
        <b/>
        <u/>
        <sz val="10"/>
        <color theme="0"/>
        <rFont val="Calibri"/>
        <family val="2"/>
        <scheme val="minor"/>
      </rPr>
      <t>Instructions for Auditors</t>
    </r>
    <r>
      <rPr>
        <b/>
        <sz val="10"/>
        <color theme="0"/>
        <rFont val="Calibri"/>
        <family val="2"/>
        <scheme val="minor"/>
      </rPr>
      <t xml:space="preserve">
    •  A validation comment is required for each question to support how the auditor arrived at a positive or negative result.  
       The auditor must ensure the comment addresses the audit question, guideline, and directive.
    •  Recommendations tabs will stay highlighted orange until each question is scored and has a note made for any question that  
        does not score FULL marks.  </t>
    </r>
  </si>
  <si>
    <r>
      <rPr>
        <b/>
        <sz val="12"/>
        <color theme="1"/>
        <rFont val="Calibri"/>
        <family val="2"/>
        <scheme val="minor"/>
      </rPr>
      <t>Occupational Health and Safety Management System (OHSMS):</t>
    </r>
    <r>
      <rPr>
        <sz val="12"/>
        <color theme="1"/>
        <rFont val="Calibri"/>
        <family val="2"/>
        <scheme val="minor"/>
      </rPr>
      <t xml:space="preserve"> </t>
    </r>
    <r>
      <rPr>
        <sz val="11"/>
        <color theme="1"/>
        <rFont val="Calibri"/>
        <family val="2"/>
        <scheme val="minor"/>
      </rPr>
      <t xml:space="preserve"> An OHSMS is a structured approach to managing occupational health and safety and improving the management of workplace hazards and risks.  It requires the employer's commitment to the system, worker participation, effective allocation of resources and a process of continual improvement.</t>
    </r>
  </si>
  <si>
    <t>5 to 0</t>
  </si>
  <si>
    <r>
      <t xml:space="preserve">Can be produced during the audit.
</t>
    </r>
    <r>
      <rPr>
        <b/>
        <i/>
        <sz val="10"/>
        <color rgb="FF000000"/>
        <rFont val="Calibri"/>
        <family val="2"/>
        <scheme val="minor"/>
      </rPr>
      <t>Award 5 points, 0 if not.</t>
    </r>
  </si>
  <si>
    <t>Review documentation to determine if OHS goals have been established for senior and middle management.</t>
  </si>
  <si>
    <r>
      <rPr>
        <b/>
        <sz val="11"/>
        <color rgb="FF000000"/>
        <rFont val="Calibri"/>
        <family val="2"/>
        <scheme val="minor"/>
      </rPr>
      <t xml:space="preserve">Review reportable incidents from the past 12 months to determine if the incidents were promptly reported to WorkSafeBC. </t>
    </r>
    <r>
      <rPr>
        <sz val="11"/>
        <color indexed="8"/>
        <rFont val="Calibri"/>
        <family val="2"/>
        <scheme val="minor"/>
      </rPr>
      <t xml:space="preserve">
</t>
    </r>
    <r>
      <rPr>
        <i/>
        <sz val="10"/>
        <color rgb="FF000000"/>
        <rFont val="Calibri"/>
        <family val="2"/>
        <scheme val="minor"/>
      </rPr>
      <t>Award points based on the percentage of incidents that were reported as required.</t>
    </r>
  </si>
  <si>
    <r>
      <rPr>
        <b/>
        <sz val="11"/>
        <color rgb="FF000000"/>
        <rFont val="Calibri"/>
        <family val="2"/>
        <scheme val="minor"/>
      </rPr>
      <t xml:space="preserve">The documentation must include a form that is used to identify the hazards and assess the risks, as well as written procedures (instructions) on how to carry out the process.
</t>
    </r>
    <r>
      <rPr>
        <sz val="11"/>
        <color indexed="8"/>
        <rFont val="Calibri"/>
        <family val="2"/>
        <scheme val="minor"/>
      </rPr>
      <t xml:space="preserve">
</t>
    </r>
    <r>
      <rPr>
        <b/>
        <i/>
        <u val="double"/>
        <sz val="10"/>
        <color rgb="FF000000"/>
        <rFont val="Calibri"/>
        <family val="2"/>
        <scheme val="minor"/>
      </rPr>
      <t>Guideline:</t>
    </r>
    <r>
      <rPr>
        <b/>
        <i/>
        <sz val="10"/>
        <color rgb="FF000000"/>
        <rFont val="Calibri"/>
        <family val="2"/>
        <scheme val="minor"/>
      </rPr>
      <t xml:space="preserve">  </t>
    </r>
    <r>
      <rPr>
        <i/>
        <sz val="10"/>
        <color rgb="FF000000"/>
        <rFont val="Calibri"/>
        <family val="2"/>
      </rPr>
      <t>Auditors are to verify, specifically in the comments section, that fatigue was considered as a hazard and that it has undergone the hazard identification and risk assessment process (and controls process if needed) of the employer.  Auditors are also to confirm that the process is documented.</t>
    </r>
  </si>
  <si>
    <t>Training could be formal (through courses) or informal (hands-on training from other staff members)
Interview managers and supervisors to determine if staff who are leading the hazard identification and risk assessment process have received training.</t>
  </si>
  <si>
    <r>
      <rPr>
        <b/>
        <sz val="11"/>
        <color rgb="FF000000"/>
        <rFont val="Calibri"/>
        <family val="2"/>
        <scheme val="minor"/>
      </rPr>
      <t>Review hazards identified through formal processes.  In some cases, the organization may have sufficient controls already in place.  All that needs to be done is documenting existing controls.  In other cases, the organization may need to recommend new/better/different ways to control the hazards.</t>
    </r>
    <r>
      <rPr>
        <sz val="11"/>
        <color indexed="8"/>
        <rFont val="Calibri"/>
        <family val="2"/>
        <scheme val="minor"/>
      </rPr>
      <t xml:space="preserve">
</t>
    </r>
    <r>
      <rPr>
        <b/>
        <i/>
        <u val="double"/>
        <sz val="10"/>
        <color rgb="FF000000"/>
        <rFont val="Calibri"/>
        <family val="2"/>
        <scheme val="minor"/>
      </rPr>
      <t>Guideline:</t>
    </r>
    <r>
      <rPr>
        <b/>
        <i/>
        <sz val="10"/>
        <color rgb="FF000000"/>
        <rFont val="Calibri"/>
        <family val="2"/>
        <scheme val="minor"/>
      </rPr>
      <t xml:space="preserve">  </t>
    </r>
    <r>
      <rPr>
        <i/>
        <sz val="10"/>
        <color rgb="FF000000"/>
        <rFont val="Calibri"/>
        <family val="2"/>
        <scheme val="minor"/>
      </rPr>
      <t>Provide examples of some of the different controls that have been documented - at least one from each of the hierarchy of controls. (Elimination, Substitution, Engineering, Admin, PPE)</t>
    </r>
    <r>
      <rPr>
        <sz val="11"/>
        <color indexed="8"/>
        <rFont val="Calibri"/>
        <family val="2"/>
        <scheme val="minor"/>
      </rPr>
      <t xml:space="preserve">
</t>
    </r>
    <r>
      <rPr>
        <i/>
        <sz val="10"/>
        <color rgb="FF000000"/>
        <rFont val="Calibri"/>
        <family val="2"/>
      </rPr>
      <t>Award points based on the number of hazards observed which have had controls identified.</t>
    </r>
  </si>
  <si>
    <t>Safety Committee Member</t>
  </si>
  <si>
    <r>
      <t xml:space="preserve">Worksite #
</t>
    </r>
    <r>
      <rPr>
        <b/>
        <sz val="9"/>
        <color rgb="FFFFFFFF"/>
        <rFont val="Calibri"/>
        <family val="2"/>
      </rPr>
      <t>(Location from Audit Scope)</t>
    </r>
  </si>
  <si>
    <r>
      <rPr>
        <b/>
        <sz val="11"/>
        <color rgb="FF000000"/>
        <rFont val="Calibri"/>
        <family val="2"/>
        <scheme val="minor"/>
      </rPr>
      <t>Review the first aid assessment to determine if the organization has the correct number and level of first aid attendants.</t>
    </r>
    <r>
      <rPr>
        <sz val="11"/>
        <color indexed="8"/>
        <rFont val="Calibri"/>
        <family val="2"/>
        <scheme val="minor"/>
      </rPr>
      <t xml:space="preserve">
</t>
    </r>
    <r>
      <rPr>
        <b/>
        <i/>
        <u val="double"/>
        <sz val="10"/>
        <color rgb="FF000000"/>
        <rFont val="Calibri"/>
        <family val="2"/>
        <scheme val="minor"/>
      </rPr>
      <t>Guideline:</t>
    </r>
    <r>
      <rPr>
        <sz val="11"/>
        <color indexed="8"/>
        <rFont val="Calibri"/>
        <family val="2"/>
        <scheme val="minor"/>
      </rPr>
      <t xml:space="preserve"> </t>
    </r>
    <r>
      <rPr>
        <b/>
        <i/>
        <sz val="10"/>
        <color rgb="FF000000"/>
        <rFont val="Calibri"/>
        <family val="2"/>
        <scheme val="minor"/>
      </rPr>
      <t xml:space="preserve"> </t>
    </r>
    <r>
      <rPr>
        <i/>
        <sz val="10"/>
        <color rgb="FF000000"/>
        <rFont val="Calibri"/>
        <family val="2"/>
        <scheme val="minor"/>
      </rPr>
      <t>Auditors are to verify, specifically in the comments section, that regulatory updates regarding First Aid were examined before the assessment.</t>
    </r>
  </si>
  <si>
    <r>
      <rPr>
        <b/>
        <sz val="11"/>
        <color rgb="FF000000"/>
        <rFont val="Calibri"/>
        <family val="2"/>
        <scheme val="minor"/>
      </rPr>
      <t xml:space="preserve">During observational tours, look for and inspect the first aid room(s) and supplies to ensure that first aid records, instructions and procedures are in place.
</t>
    </r>
    <r>
      <rPr>
        <sz val="11"/>
        <color indexed="8"/>
        <rFont val="Calibri"/>
        <family val="2"/>
        <scheme val="minor"/>
      </rPr>
      <t xml:space="preserve">
</t>
    </r>
    <r>
      <rPr>
        <b/>
        <i/>
        <u val="double"/>
        <sz val="10"/>
        <color rgb="FF000000"/>
        <rFont val="Calibri"/>
        <family val="2"/>
        <scheme val="minor"/>
      </rPr>
      <t>Guideline:</t>
    </r>
    <r>
      <rPr>
        <sz val="11"/>
        <color indexed="8"/>
        <rFont val="Calibri"/>
        <family val="2"/>
        <scheme val="minor"/>
      </rPr>
      <t xml:space="preserve">  </t>
    </r>
    <r>
      <rPr>
        <i/>
        <sz val="10"/>
        <color rgb="FF000000"/>
        <rFont val="Calibri"/>
        <family val="2"/>
        <scheme val="minor"/>
      </rPr>
      <t>Auditors are to verify, specifically in the comments section, that regulatory updates regarding First Aid were examined before the assessment.</t>
    </r>
  </si>
  <si>
    <r>
      <rPr>
        <b/>
        <sz val="11"/>
        <color rgb="FF000000"/>
        <rFont val="Calibri"/>
        <family val="2"/>
        <scheme val="minor"/>
      </rPr>
      <t xml:space="preserve">Review records of tests for emergency procedures.  Ensure that any deficiencies have been noted and corrective action taken.  Drills must be held at all permanent sites at least every 12 months, and records kept.  If there is documentation of an actual emergency at a site in which the emergency response procedures were used, a drill is not necessary at that particular site.
</t>
    </r>
    <r>
      <rPr>
        <sz val="11"/>
        <color indexed="8"/>
        <rFont val="Calibri"/>
        <family val="2"/>
        <scheme val="minor"/>
      </rPr>
      <t xml:space="preserve">
</t>
    </r>
    <r>
      <rPr>
        <i/>
        <sz val="10"/>
        <color rgb="FF000000"/>
        <rFont val="Calibri"/>
        <family val="2"/>
      </rPr>
      <t>Award points based on the percentage of positive findings.</t>
    </r>
  </si>
  <si>
    <r>
      <rPr>
        <b/>
        <sz val="11"/>
        <color rgb="FF000000"/>
        <rFont val="Calibri"/>
        <family val="2"/>
        <scheme val="minor"/>
      </rPr>
      <t xml:space="preserve">Inspections should be done of facilities owned by the organization where the employer has workers, as well as worksites, and work practices.  Inspection frequency should be outlined in the program according risk / hazard assessments.
</t>
    </r>
    <r>
      <rPr>
        <sz val="10"/>
        <color rgb="FF000000"/>
        <rFont val="Calibri"/>
        <family val="2"/>
        <scheme val="minor"/>
      </rPr>
      <t xml:space="preserve"> </t>
    </r>
    <r>
      <rPr>
        <b/>
        <i/>
        <u val="double"/>
        <sz val="10"/>
        <color rgb="FF000000"/>
        <rFont val="Calibri"/>
        <family val="2"/>
        <scheme val="minor"/>
      </rPr>
      <t>Guideline:</t>
    </r>
    <r>
      <rPr>
        <sz val="10"/>
        <color rgb="FF000000"/>
        <rFont val="Calibri"/>
        <family val="2"/>
        <scheme val="minor"/>
      </rPr>
      <t xml:space="preserve">  </t>
    </r>
    <r>
      <rPr>
        <i/>
        <sz val="10"/>
        <color rgb="FF000000"/>
        <rFont val="Calibri"/>
        <family val="2"/>
        <scheme val="minor"/>
      </rPr>
      <t>Auditor to verify, specifically in the comments section, that safety committee members participate in inspections in compliance with the regulation.</t>
    </r>
  </si>
  <si>
    <t>These records may be kept in a central location or in individual personnel files.</t>
  </si>
  <si>
    <r>
      <rPr>
        <b/>
        <sz val="11"/>
        <color rgb="FF000000"/>
        <rFont val="Calibri"/>
        <family val="2"/>
        <scheme val="minor"/>
      </rPr>
      <t>Review safety program documentation, the function may be listed there or in a Terms of Reference document.</t>
    </r>
    <r>
      <rPr>
        <sz val="11"/>
        <color indexed="8"/>
        <rFont val="Calibri"/>
        <family val="2"/>
        <scheme val="minor"/>
      </rPr>
      <t xml:space="preserve"> 
</t>
    </r>
    <r>
      <rPr>
        <b/>
        <i/>
        <u val="double"/>
        <sz val="10"/>
        <color rgb="FF000000"/>
        <rFont val="Calibri"/>
        <family val="2"/>
        <scheme val="minor"/>
      </rPr>
      <t>Guideline:</t>
    </r>
    <r>
      <rPr>
        <sz val="11"/>
        <color indexed="8"/>
        <rFont val="Calibri"/>
        <family val="2"/>
        <scheme val="minor"/>
      </rPr>
      <t xml:space="preserve">  </t>
    </r>
    <r>
      <rPr>
        <i/>
        <sz val="10"/>
        <color rgb="FF000000"/>
        <rFont val="Calibri"/>
        <family val="2"/>
        <scheme val="minor"/>
      </rPr>
      <t>Auditors are to verify, specifically in the comments section, that the Terms of Reference (Rules of Procedure) document exists and outlines duties and functions in compliance with the regulation.</t>
    </r>
  </si>
  <si>
    <t>There should be documentation, e.g. safe work procedure or checklist describing the process of what to do when equipment is unsafe and/or placed out of service.</t>
  </si>
  <si>
    <r>
      <rPr>
        <b/>
        <sz val="11"/>
        <color rgb="FF000000"/>
        <rFont val="Calibri"/>
        <family val="2"/>
      </rPr>
      <t xml:space="preserve">Look for a document describing all elements of the organization's Health and Safety Program.  
</t>
    </r>
    <r>
      <rPr>
        <b/>
        <i/>
        <u val="double"/>
        <sz val="10"/>
        <color rgb="FF000000"/>
        <rFont val="Calibri"/>
        <family val="2"/>
      </rPr>
      <t>Guideline:</t>
    </r>
    <r>
      <rPr>
        <i/>
        <sz val="10"/>
        <color rgb="FF000000"/>
        <rFont val="Calibri"/>
        <family val="2"/>
      </rPr>
      <t xml:space="preserve">  At a minimum, the program should include statements about safety responsibilities, written procedures, training and instruction of workers, hazard identification and control, workplace inspections, investigation of incidents and accidents, responsibilities of the Joint Health and Safety Committee, and program administration.</t>
    </r>
    <r>
      <rPr>
        <b/>
        <sz val="11"/>
        <color rgb="FF000000"/>
        <rFont val="Calibri"/>
        <family val="2"/>
      </rPr>
      <t xml:space="preserve">
</t>
    </r>
    <r>
      <rPr>
        <b/>
        <sz val="11"/>
        <color indexed="8"/>
        <rFont val="Calibri"/>
        <family val="2"/>
      </rPr>
      <t xml:space="preserve">
</t>
    </r>
    <r>
      <rPr>
        <i/>
        <sz val="10"/>
        <color rgb="FF000000"/>
        <rFont val="Calibri"/>
        <family val="2"/>
      </rPr>
      <t>Award points based on the percentage of elements included in the program.</t>
    </r>
  </si>
  <si>
    <r>
      <t xml:space="preserve">Do you believe the Safety Committee is provided with enough resources to fulfill your responsibilities as a safety Committee member?
</t>
    </r>
    <r>
      <rPr>
        <b/>
        <i/>
        <sz val="10"/>
        <color rgb="FF000000"/>
        <rFont val="Calibri"/>
        <family val="2"/>
      </rPr>
      <t xml:space="preserve">
</t>
    </r>
    <r>
      <rPr>
        <i/>
        <sz val="10"/>
        <color rgb="FF000000"/>
        <rFont val="Calibri"/>
        <family val="2"/>
      </rPr>
      <t>Resources may include:
 -   time to perform your tasks
 -   copies of the OHS Regulation (or access to a computer), Workers Compensation Act,               Safety publications, etc.</t>
    </r>
  </si>
  <si>
    <r>
      <rPr>
        <b/>
        <u val="double"/>
        <sz val="11"/>
        <color theme="1"/>
        <rFont val="Calibri"/>
        <family val="2"/>
        <scheme val="minor"/>
      </rPr>
      <t>Instructions for Auditors</t>
    </r>
    <r>
      <rPr>
        <sz val="11"/>
        <color theme="1"/>
        <rFont val="Calibri"/>
        <family val="2"/>
        <scheme val="minor"/>
      </rPr>
      <t xml:space="preserve">
</t>
    </r>
    <r>
      <rPr>
        <sz val="10"/>
        <color theme="1"/>
        <rFont val="Calibri"/>
        <family val="2"/>
        <scheme val="minor"/>
      </rPr>
      <t>•</t>
    </r>
    <r>
      <rPr>
        <sz val="11"/>
        <color theme="1"/>
        <rFont val="Calibri"/>
        <family val="2"/>
        <scheme val="minor"/>
      </rPr>
      <t xml:space="preserve">  </t>
    </r>
    <r>
      <rPr>
        <sz val="10"/>
        <color theme="1"/>
        <rFont val="Calibri"/>
        <family val="2"/>
        <scheme val="minor"/>
      </rPr>
      <t xml:space="preserve">Put in the total </t>
    </r>
    <r>
      <rPr>
        <b/>
        <sz val="10"/>
        <color theme="1"/>
        <rFont val="Calibri"/>
        <family val="2"/>
        <scheme val="minor"/>
      </rPr>
      <t xml:space="preserve">NUMBER </t>
    </r>
    <r>
      <rPr>
        <sz val="10"/>
        <color theme="1"/>
        <rFont val="Calibri"/>
        <family val="2"/>
        <scheme val="minor"/>
      </rPr>
      <t>of Positive and Negative responses for all interviewed for each question.  
•  Interview comments must be made in order to verify the interview score given.
•  Scoring and comments inputted into this sheet will automatically populate the interview score and comments sections in each elements.  Any changes must be made in this sheet.</t>
    </r>
  </si>
  <si>
    <t>The orientation must contain the following general safety information at a minimum:
- Safety Policy
- General safety rules
- How to contact first aid
- Location of first aid facilities
- Emergency evacuation procedures
- Right to refuse unsafe work
- How to report injuries and incidents
- Joint Occupational Health &amp; Safety Committee information
Review documentation to see if there is an orientation program containing these items.</t>
  </si>
  <si>
    <r>
      <t xml:space="preserve">  </t>
    </r>
    <r>
      <rPr>
        <b/>
        <u/>
        <sz val="10.5"/>
        <color theme="0"/>
        <rFont val="Calibri"/>
        <family val="2"/>
        <scheme val="minor"/>
      </rPr>
      <t>Instructions for Auditors</t>
    </r>
    <r>
      <rPr>
        <b/>
        <sz val="10.5"/>
        <color theme="0"/>
        <rFont val="Calibri"/>
        <family val="2"/>
        <scheme val="minor"/>
      </rPr>
      <t xml:space="preserve">
    •  A validation comment is required for each question to support how the auditor arrived at a positive or negative result.  
       The auditor must ensure the comment addresses the audit question, guideline, and directive.
    •  Recommendations tabs will stay highlighted orange until each question is scored and has a note made for any question
        that does not score FULL marks.  </t>
    </r>
  </si>
  <si>
    <r>
      <rPr>
        <b/>
        <sz val="11"/>
        <color rgb="FF000000"/>
        <rFont val="Calibri"/>
        <family val="2"/>
      </rPr>
      <t>Observe a worker performing any of the hazardous tasks listed in question 3.5. Assess how many elements of the procedure the worker follows, and the number of elements that should have been followed.</t>
    </r>
    <r>
      <rPr>
        <b/>
        <sz val="11"/>
        <color indexed="8"/>
        <rFont val="Calibri"/>
        <family val="2"/>
      </rPr>
      <t xml:space="preserve">
</t>
    </r>
    <r>
      <rPr>
        <i/>
        <sz val="10"/>
        <color rgb="FF000000"/>
        <rFont val="Calibri"/>
        <family val="2"/>
      </rPr>
      <t>Award points based on the percentage of positive observations.</t>
    </r>
  </si>
  <si>
    <t>Is a Workplace Hazardous Materials Information System (WHMIS) program in place with a person assigned responsibility of overseeing the program and evidence of the program.</t>
  </si>
  <si>
    <t>Award points if document exists, e.g. a policy illustrating the implementation of a WHMIS program.</t>
  </si>
  <si>
    <t>COMPLETED
YES/NO</t>
  </si>
  <si>
    <t>PRIORITY LEVEL:</t>
  </si>
  <si>
    <t>REF 
#</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</si>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</sst>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1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sz val="8"/>
      <name val="Arial"/>
      <family val="2"/>
    </font>
    <font>
      <sz val="11"/>
      <color indexed="8"/>
      <name val="Calibri"/>
      <family val="2"/>
    </font>
    <font>
      <b/>
      <sz val="11"/>
      <color indexed="8"/>
      <name val="Calibri"/>
      <family val="2"/>
    </font>
    <font>
      <sz val="11"/>
      <color theme="1"/>
      <name val="Arial"/>
      <family val="2"/>
    </font>
    <font>
      <u/>
      <sz val="11"/>
      <color theme="10"/>
      <name val="Arial"/>
      <family val="2"/>
    </font>
    <font>
      <sz val="11"/>
      <color theme="1"/>
      <name val="Calibri"/>
      <family val="2"/>
      <scheme val="minor"/>
    </font>
    <font>
      <b/>
      <sz val="12"/>
      <color theme="1"/>
      <name val="Calibri"/>
      <family val="2"/>
      <scheme val="minor"/>
    </font>
    <font>
      <b/>
      <sz val="14"/>
      <name val="Calibri"/>
      <family val="2"/>
      <scheme val="minor"/>
    </font>
    <font>
      <b/>
      <sz val="14"/>
      <color indexed="8"/>
      <name val="Calibri"/>
      <family val="2"/>
      <scheme val="minor"/>
    </font>
    <font>
      <b/>
      <sz val="11"/>
      <name val="Calibri"/>
      <family val="2"/>
      <scheme val="minor"/>
    </font>
    <font>
      <sz val="11"/>
      <color indexed="8"/>
      <name val="Calibri"/>
      <family val="2"/>
      <scheme val="minor"/>
    </font>
    <font>
      <b/>
      <sz val="11"/>
      <color indexed="8"/>
      <name val="Calibri"/>
      <family val="2"/>
      <scheme val="minor"/>
    </font>
    <font>
      <b/>
      <sz val="11"/>
      <color indexed="9"/>
      <name val="Calibri"/>
      <family val="2"/>
      <scheme val="minor"/>
    </font>
    <font>
      <b/>
      <sz val="11"/>
      <color theme="1"/>
      <name val="Calibri"/>
      <family val="2"/>
      <scheme val="minor"/>
    </font>
    <font>
      <sz val="14"/>
      <name val="Calibri"/>
      <family val="2"/>
      <scheme val="minor"/>
    </font>
    <font>
      <sz val="14"/>
      <color indexed="8"/>
      <name val="Calibri"/>
      <family val="2"/>
      <scheme val="minor"/>
    </font>
    <font>
      <sz val="11"/>
      <name val="Calibri"/>
      <family val="2"/>
      <scheme val="minor"/>
    </font>
    <font>
      <b/>
      <sz val="11"/>
      <color indexed="10"/>
      <name val="Calibri"/>
      <family val="2"/>
      <scheme val="minor"/>
    </font>
    <font>
      <b/>
      <sz val="12"/>
      <color indexed="8"/>
      <name val="Calibri"/>
      <family val="2"/>
      <scheme val="minor"/>
    </font>
    <font>
      <i/>
      <sz val="11"/>
      <color indexed="8"/>
      <name val="Calibri"/>
      <family val="2"/>
      <scheme val="minor"/>
    </font>
    <font>
      <b/>
      <u/>
      <sz val="14"/>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2"/>
      <color indexed="8"/>
      <name val="Calibri"/>
      <family val="2"/>
      <scheme val="minor"/>
    </font>
    <font>
      <sz val="11"/>
      <color indexed="10"/>
      <name val="Calibri"/>
      <family val="2"/>
      <scheme val="minor"/>
    </font>
    <font>
      <sz val="110"/>
      <color indexed="8"/>
      <name val="Calibri"/>
      <family val="2"/>
      <scheme val="minor"/>
    </font>
    <font>
      <b/>
      <sz val="155"/>
      <color theme="1"/>
      <name val="Calibri"/>
      <family val="2"/>
    </font>
    <font>
      <b/>
      <sz val="72"/>
      <color indexed="8"/>
      <name val="Calibri"/>
      <family val="2"/>
      <scheme val="minor"/>
    </font>
    <font>
      <b/>
      <sz val="144"/>
      <color theme="1"/>
      <name val="Calibri"/>
      <family val="2"/>
    </font>
    <font>
      <b/>
      <sz val="14"/>
      <color indexed="9"/>
      <name val="Calibri"/>
      <family val="2"/>
      <scheme val="minor"/>
    </font>
    <font>
      <sz val="11"/>
      <color rgb="FF000000"/>
      <name val="Calibri"/>
      <family val="2"/>
      <scheme val="minor"/>
    </font>
    <font>
      <b/>
      <sz val="12"/>
      <name val="Calibri"/>
      <family val="2"/>
      <scheme val="minor"/>
    </font>
    <font>
      <b/>
      <sz val="11"/>
      <color rgb="FF000000"/>
      <name val="Calibri"/>
      <family val="2"/>
      <scheme val="minor"/>
    </font>
    <font>
      <b/>
      <sz val="155"/>
      <color theme="1"/>
      <name val="Calibri"/>
      <family val="2"/>
      <scheme val="minor"/>
    </font>
    <font>
      <i/>
      <sz val="10"/>
      <color rgb="FF000000"/>
      <name val="Calibri"/>
      <family val="2"/>
      <scheme val="minor"/>
    </font>
    <font>
      <b/>
      <i/>
      <sz val="10"/>
      <color rgb="FF000000"/>
      <name val="Calibri"/>
      <family val="2"/>
      <scheme val="minor"/>
    </font>
    <font>
      <i/>
      <sz val="10"/>
      <color rgb="FF000000"/>
      <name val="Calibri"/>
      <family val="2"/>
    </font>
    <font>
      <sz val="10"/>
      <color rgb="FF000000"/>
      <name val="Calibri"/>
      <family val="2"/>
      <scheme val="minor"/>
    </font>
    <font>
      <sz val="11"/>
      <color rgb="FF000000"/>
      <name val="Calibri"/>
      <family val="2"/>
    </font>
    <font>
      <b/>
      <sz val="11"/>
      <color theme="0"/>
      <name val="Calibri"/>
      <family val="2"/>
      <scheme val="minor"/>
    </font>
    <font>
      <sz val="11"/>
      <color theme="0"/>
      <name val="Calibri"/>
      <family val="2"/>
      <scheme val="minor"/>
    </font>
    <font>
      <i/>
      <u val="double"/>
      <sz val="12"/>
      <color indexed="8"/>
      <name val="Calibri"/>
      <family val="2"/>
      <scheme val="minor"/>
    </font>
    <font>
      <b/>
      <sz val="12"/>
      <color theme="0"/>
      <name val="Calibri"/>
      <family val="2"/>
      <scheme val="minor"/>
    </font>
    <font>
      <sz val="11"/>
      <color theme="0"/>
      <name val="Arial"/>
      <family val="2"/>
    </font>
    <font>
      <b/>
      <i/>
      <sz val="12"/>
      <color theme="0"/>
      <name val="Calibri"/>
      <family val="2"/>
      <scheme val="minor"/>
    </font>
    <font>
      <b/>
      <sz val="11.5"/>
      <color theme="0"/>
      <name val="Calibri"/>
      <family val="2"/>
      <scheme val="minor"/>
    </font>
    <font>
      <b/>
      <i/>
      <u val="double"/>
      <sz val="10"/>
      <color rgb="FF000000"/>
      <name val="Calibri"/>
      <family val="2"/>
      <scheme val="minor"/>
    </font>
    <font>
      <b/>
      <i/>
      <u val="double"/>
      <sz val="10"/>
      <color theme="1"/>
      <name val="Calibri"/>
      <family val="2"/>
      <scheme val="minor"/>
    </font>
    <font>
      <i/>
      <sz val="10"/>
      <color theme="1"/>
      <name val="Calibri"/>
      <family val="2"/>
      <scheme val="minor"/>
    </font>
    <font>
      <u/>
      <sz val="10"/>
      <color theme="9" tint="0.39991454817346722"/>
      <name val="Arial"/>
      <family val="2"/>
    </font>
    <font>
      <b/>
      <sz val="18"/>
      <color theme="0"/>
      <name val="Calibri"/>
      <family val="2"/>
      <scheme val="minor"/>
    </font>
    <font>
      <sz val="12"/>
      <color theme="1"/>
      <name val="Calibri"/>
      <family val="2"/>
      <scheme val="minor"/>
    </font>
    <font>
      <b/>
      <sz val="12"/>
      <color rgb="FF222222"/>
      <name val="Calibri"/>
      <family val="2"/>
      <scheme val="minor"/>
    </font>
    <font>
      <b/>
      <i/>
      <sz val="11"/>
      <color theme="0"/>
      <name val="Calibri"/>
      <family val="2"/>
      <scheme val="minor"/>
    </font>
    <font>
      <u/>
      <sz val="10"/>
      <color theme="9" tint="0.39994506668294322"/>
      <name val="Arial"/>
      <family val="2"/>
    </font>
    <font>
      <sz val="10"/>
      <color indexed="8"/>
      <name val="Calibri"/>
      <family val="2"/>
    </font>
    <font>
      <b/>
      <sz val="10"/>
      <color theme="1"/>
      <name val="Calibri"/>
      <family val="2"/>
      <scheme val="minor"/>
    </font>
    <font>
      <b/>
      <sz val="10"/>
      <color theme="0"/>
      <name val="Calibri"/>
      <family val="2"/>
      <scheme val="minor"/>
    </font>
    <font>
      <i/>
      <sz val="11"/>
      <color rgb="FF000000"/>
      <name val="Calibri"/>
      <family val="2"/>
    </font>
    <font>
      <i/>
      <sz val="10"/>
      <name val="Calibri"/>
      <family val="2"/>
    </font>
    <font>
      <b/>
      <sz val="11"/>
      <color rgb="FF000000"/>
      <name val="Calibri"/>
      <family val="2"/>
    </font>
    <font>
      <b/>
      <u/>
      <sz val="10"/>
      <color theme="0"/>
      <name val="Calibri"/>
      <family val="2"/>
      <scheme val="minor"/>
    </font>
    <font>
      <b/>
      <sz val="10"/>
      <color rgb="FFFFFFFF"/>
      <name val="Calibri"/>
      <family val="2"/>
    </font>
    <font>
      <sz val="10"/>
      <color theme="1"/>
      <name val="Calibri"/>
      <family val="2"/>
    </font>
    <font>
      <b/>
      <u val="double"/>
      <sz val="12"/>
      <color rgb="FF000000"/>
      <name val="Calibri"/>
      <family val="2"/>
      <scheme val="minor"/>
    </font>
    <font>
      <b/>
      <u val="double"/>
      <sz val="12"/>
      <name val="Calibri"/>
      <family val="2"/>
      <scheme val="minor"/>
    </font>
    <font>
      <b/>
      <u val="double"/>
      <sz val="12"/>
      <color theme="1"/>
      <name val="Calibri"/>
      <family val="2"/>
      <scheme val="minor"/>
    </font>
    <font>
      <sz val="10"/>
      <color indexed="8"/>
      <name val="Calibri"/>
      <family val="2"/>
      <scheme val="minor"/>
    </font>
    <font>
      <b/>
      <i/>
      <u val="double"/>
      <sz val="10"/>
      <color rgb="FF000000"/>
      <name val="Calibri"/>
      <family val="2"/>
    </font>
    <font>
      <b/>
      <u val="double"/>
      <sz val="12"/>
      <color indexed="8"/>
      <name val="Calibri"/>
      <family val="2"/>
      <scheme val="minor"/>
    </font>
    <font>
      <i/>
      <sz val="12"/>
      <color rgb="FF000000"/>
      <name val="Calibri"/>
      <family val="2"/>
      <scheme val="minor"/>
    </font>
    <font>
      <b/>
      <sz val="11"/>
      <name val="Calibri"/>
      <family val="2"/>
    </font>
    <font>
      <sz val="10"/>
      <name val="Calibri"/>
      <family val="2"/>
      <scheme val="minor"/>
    </font>
    <font>
      <b/>
      <u val="double"/>
      <sz val="12"/>
      <color indexed="8"/>
      <name val="Calibri"/>
      <family val="2"/>
    </font>
    <font>
      <sz val="12"/>
      <color theme="0"/>
      <name val="Arial"/>
      <family val="2"/>
    </font>
    <font>
      <sz val="11"/>
      <color theme="1"/>
      <name val="Calibri"/>
      <family val="2"/>
    </font>
    <font>
      <b/>
      <u val="double"/>
      <sz val="12"/>
      <color theme="1"/>
      <name val="Calibri"/>
      <family val="2"/>
    </font>
    <font>
      <b/>
      <sz val="14"/>
      <color theme="0"/>
      <name val="Calibri"/>
      <family val="2"/>
      <scheme val="minor"/>
    </font>
    <font>
      <sz val="12"/>
      <color theme="0"/>
      <name val="Calibri"/>
      <family val="2"/>
      <scheme val="minor"/>
    </font>
    <font>
      <b/>
      <u val="double"/>
      <sz val="14"/>
      <name val="Calibri"/>
      <family val="2"/>
      <scheme val="minor"/>
    </font>
    <font>
      <sz val="9"/>
      <color theme="1"/>
      <name val="Calibri"/>
      <family val="2"/>
      <scheme val="minor"/>
    </font>
    <font>
      <b/>
      <sz val="12"/>
      <color rgb="FFFFFFFF"/>
      <name val="Calibri"/>
      <family val="2"/>
    </font>
    <font>
      <sz val="12"/>
      <color rgb="FF000000"/>
      <name val="Calibri"/>
      <family val="2"/>
    </font>
    <font>
      <b/>
      <sz val="12"/>
      <color rgb="FFFFFFFF"/>
      <name val="Calibri"/>
      <family val="2"/>
      <scheme val="minor"/>
    </font>
    <font>
      <b/>
      <sz val="9"/>
      <color rgb="FFFFFFFF"/>
      <name val="Calibri"/>
      <family val="2"/>
    </font>
    <font>
      <sz val="10"/>
      <color rgb="FF000000"/>
      <name val="Calibri"/>
      <family val="2"/>
    </font>
    <font>
      <b/>
      <i/>
      <sz val="10"/>
      <color rgb="FF000000"/>
      <name val="Calibri"/>
      <family val="2"/>
    </font>
    <font>
      <sz val="9"/>
      <color indexed="81"/>
      <name val="Tahoma"/>
      <family val="2"/>
    </font>
    <font>
      <sz val="12"/>
      <color rgb="FF000000"/>
      <name val="Calibri"/>
      <family val="2"/>
      <scheme val="minor"/>
    </font>
    <font>
      <b/>
      <u val="double"/>
      <sz val="11"/>
      <color theme="1"/>
      <name val="Calibri"/>
      <family val="2"/>
      <scheme val="minor"/>
    </font>
    <font>
      <b/>
      <sz val="9"/>
      <color indexed="81"/>
      <name val="Calibri"/>
      <family val="2"/>
      <scheme val="minor"/>
    </font>
    <font>
      <sz val="11"/>
      <color theme="3" tint="0.39997558519241921"/>
      <name val="Calibri"/>
      <family val="2"/>
    </font>
    <font>
      <sz val="11"/>
      <color rgb="FFFF0000"/>
      <name val="Calibri"/>
      <family val="2"/>
    </font>
    <font>
      <b/>
      <sz val="65"/>
      <color indexed="8"/>
      <name val="Calibri"/>
      <family val="2"/>
      <scheme val="minor"/>
    </font>
    <font>
      <sz val="11"/>
      <color rgb="FF9C5700"/>
      <name val="Calibri"/>
      <family val="2"/>
      <scheme val="minor"/>
    </font>
    <font>
      <b/>
      <u/>
      <sz val="14"/>
      <color rgb="FF000000"/>
      <name val="Arial"/>
      <family val="2"/>
    </font>
    <font>
      <b/>
      <sz val="10.5"/>
      <color theme="0"/>
      <name val="Calibri"/>
      <family val="2"/>
      <scheme val="minor"/>
    </font>
    <font>
      <b/>
      <u/>
      <sz val="10.5"/>
      <color theme="0"/>
      <name val="Calibri"/>
      <family val="2"/>
      <scheme val="minor"/>
    </font>
  </fonts>
  <fills count="1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darkUp">
        <bgColor theme="0" tint="-0.14996795556505021"/>
      </patternFill>
    </fill>
    <fill>
      <patternFill patternType="solid">
        <fgColor theme="0"/>
        <bgColor indexed="64"/>
      </patternFill>
    </fill>
    <fill>
      <patternFill patternType="solid">
        <fgColor rgb="FF7AB800"/>
        <bgColor indexed="64"/>
      </patternFill>
    </fill>
    <fill>
      <patternFill patternType="solid">
        <fgColor theme="0" tint="-4.9989318521683403E-2"/>
        <bgColor indexed="64"/>
      </patternFill>
    </fill>
    <fill>
      <patternFill patternType="darkUp">
        <fgColor theme="1"/>
        <bgColor theme="0" tint="-0.14996795556505021"/>
      </patternFill>
    </fill>
    <fill>
      <patternFill patternType="solid">
        <fgColor rgb="FF589199"/>
        <bgColor rgb="FF000000"/>
      </patternFill>
    </fill>
    <fill>
      <patternFill patternType="solid">
        <fgColor rgb="FF589199"/>
        <bgColor indexed="64"/>
      </patternFill>
    </fill>
    <fill>
      <patternFill patternType="solid">
        <fgColor rgb="FF589199"/>
        <bgColor theme="1"/>
      </patternFill>
    </fill>
    <fill>
      <patternFill patternType="solid">
        <fgColor theme="1"/>
        <bgColor indexed="64"/>
      </patternFill>
    </fill>
    <fill>
      <patternFill patternType="solid">
        <fgColor rgb="FFAFCDD7"/>
        <bgColor indexed="64"/>
      </patternFill>
    </fill>
    <fill>
      <patternFill patternType="darkUp"/>
    </fill>
    <fill>
      <patternFill patternType="darkUp">
        <bgColor auto="1"/>
      </patternFill>
    </fill>
    <fill>
      <patternFill patternType="solid">
        <fgColor rgb="FFFFFFFF"/>
        <bgColor indexed="64"/>
      </patternFill>
    </fill>
    <fill>
      <patternFill patternType="solid">
        <fgColor rgb="FFFFEB9C"/>
      </patternFill>
    </fill>
    <fill>
      <patternFill patternType="solid">
        <fgColor rgb="FFFFFFD5"/>
        <bgColor indexed="64"/>
      </patternFill>
    </fill>
  </fills>
  <borders count="184">
    <border>
      <left/>
      <right/>
      <top/>
      <bottom/>
      <diagonal/>
    </border>
    <border>
      <left/>
      <right style="medium">
        <color indexed="64"/>
      </right>
      <top/>
      <bottom/>
      <diagonal/>
    </border>
    <border>
      <left/>
      <right/>
      <top style="medium">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ck">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right/>
      <top style="thin">
        <color indexed="64"/>
      </top>
      <bottom/>
      <diagonal/>
    </border>
    <border>
      <left/>
      <right style="thick">
        <color indexed="64"/>
      </right>
      <top style="thin">
        <color indexed="64"/>
      </top>
      <bottom/>
      <diagonal/>
    </border>
    <border>
      <left style="thin">
        <color indexed="64"/>
      </left>
      <right style="thin">
        <color indexed="64"/>
      </right>
      <top/>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n">
        <color indexed="64"/>
      </left>
      <right style="thick">
        <color indexed="64"/>
      </right>
      <top/>
      <bottom/>
      <diagonal/>
    </border>
    <border>
      <left/>
      <right style="medium">
        <color indexed="64"/>
      </right>
      <top style="thin">
        <color indexed="64"/>
      </top>
      <bottom style="thin">
        <color indexed="64"/>
      </bottom>
      <diagonal/>
    </border>
    <border>
      <left style="thick">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ck">
        <color indexed="64"/>
      </right>
      <top/>
      <bottom/>
      <diagonal/>
    </border>
    <border>
      <left/>
      <right style="thick">
        <color indexed="64"/>
      </right>
      <top/>
      <bottom style="thick">
        <color indexed="64"/>
      </bottom>
      <diagonal/>
    </border>
    <border>
      <left style="medium">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thick">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ck">
        <color indexed="64"/>
      </left>
      <right/>
      <top/>
      <bottom style="thick">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style="thick">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diagonal/>
    </border>
    <border>
      <left/>
      <right style="medium">
        <color indexed="64"/>
      </right>
      <top style="medium">
        <color indexed="64"/>
      </top>
      <bottom style="double">
        <color indexed="64"/>
      </bottom>
      <diagonal/>
    </border>
    <border>
      <left/>
      <right/>
      <top style="thick">
        <color indexed="64"/>
      </top>
      <bottom style="medium">
        <color indexed="64"/>
      </bottom>
      <diagonal/>
    </border>
    <border>
      <left style="thick">
        <color indexed="64"/>
      </left>
      <right/>
      <top style="medium">
        <color indexed="64"/>
      </top>
      <bottom style="double">
        <color indexed="64"/>
      </bottom>
      <diagonal/>
    </border>
    <border>
      <left style="medium">
        <color indexed="64"/>
      </left>
      <right style="thick">
        <color indexed="64"/>
      </right>
      <top style="thin">
        <color indexed="64"/>
      </top>
      <bottom style="double">
        <color indexed="64"/>
      </bottom>
      <diagonal/>
    </border>
    <border>
      <left style="thick">
        <color indexed="64"/>
      </left>
      <right/>
      <top style="thin">
        <color indexed="64"/>
      </top>
      <bottom style="thin">
        <color indexed="64"/>
      </bottom>
      <diagonal/>
    </border>
    <border>
      <left style="medium">
        <color indexed="64"/>
      </left>
      <right style="thick">
        <color indexed="64"/>
      </right>
      <top/>
      <bottom style="thin">
        <color indexed="64"/>
      </bottom>
      <diagonal/>
    </border>
    <border>
      <left style="thick">
        <color indexed="64"/>
      </left>
      <right/>
      <top style="thin">
        <color indexed="64"/>
      </top>
      <bottom/>
      <diagonal/>
    </border>
    <border>
      <left style="medium">
        <color indexed="64"/>
      </left>
      <right style="thick">
        <color indexed="64"/>
      </right>
      <top style="thin">
        <color indexed="64"/>
      </top>
      <bottom/>
      <diagonal/>
    </border>
    <border>
      <left/>
      <right/>
      <top/>
      <bottom style="thick">
        <color indexed="64"/>
      </bottom>
      <diagonal/>
    </border>
    <border>
      <left/>
      <right style="medium">
        <color indexed="64"/>
      </right>
      <top style="thick">
        <color indexed="64"/>
      </top>
      <bottom/>
      <diagonal/>
    </border>
    <border>
      <left style="thick">
        <color auto="1"/>
      </left>
      <right style="thick">
        <color auto="1"/>
      </right>
      <top style="thick">
        <color auto="1"/>
      </top>
      <bottom style="double">
        <color auto="1"/>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double">
        <color indexed="64"/>
      </bottom>
      <diagonal/>
    </border>
    <border>
      <left style="thick">
        <color indexed="64"/>
      </left>
      <right/>
      <top/>
      <bottom style="thin">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double">
        <color auto="1"/>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ck">
        <color indexed="64"/>
      </right>
      <top style="medium">
        <color indexed="64"/>
      </top>
      <bottom style="double">
        <color indexed="64"/>
      </bottom>
      <diagonal/>
    </border>
    <border>
      <left style="medium">
        <color indexed="64"/>
      </left>
      <right style="thick">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right/>
      <top/>
      <bottom style="double">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thick">
        <color indexed="64"/>
      </left>
      <right/>
      <top style="medium">
        <color indexed="64"/>
      </top>
      <bottom/>
      <diagonal/>
    </border>
    <border>
      <left style="thick">
        <color indexed="64"/>
      </left>
      <right/>
      <top style="double">
        <color indexed="64"/>
      </top>
      <bottom/>
      <diagonal/>
    </border>
    <border>
      <left/>
      <right style="thin">
        <color indexed="64"/>
      </right>
      <top style="double">
        <color indexed="64"/>
      </top>
      <bottom/>
      <diagonal/>
    </border>
    <border>
      <left style="medium">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style="thick">
        <color indexed="64"/>
      </left>
      <right/>
      <top style="thin">
        <color indexed="64"/>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style="medium">
        <color indexed="64"/>
      </top>
      <bottom style="double">
        <color indexed="64"/>
      </bottom>
      <diagonal/>
    </border>
    <border>
      <left style="thick">
        <color indexed="64"/>
      </left>
      <right/>
      <top style="double">
        <color indexed="64"/>
      </top>
      <bottom style="thin">
        <color indexed="64"/>
      </bottom>
      <diagonal/>
    </border>
    <border>
      <left style="medium">
        <color indexed="64"/>
      </left>
      <right style="thick">
        <color indexed="64"/>
      </right>
      <top style="double">
        <color indexed="64"/>
      </top>
      <bottom style="thin">
        <color indexed="64"/>
      </bottom>
      <diagonal/>
    </border>
    <border>
      <left/>
      <right style="thick">
        <color indexed="64"/>
      </right>
      <top/>
      <bottom style="thin">
        <color indexed="64"/>
      </bottom>
      <diagonal/>
    </border>
    <border>
      <left style="thick">
        <color indexed="64"/>
      </left>
      <right/>
      <top/>
      <bottom style="double">
        <color indexed="64"/>
      </bottom>
      <diagonal/>
    </border>
    <border>
      <left/>
      <right style="thick">
        <color indexed="64"/>
      </right>
      <top style="thin">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medium">
        <color indexed="64"/>
      </left>
      <right/>
      <top style="thin">
        <color indexed="64"/>
      </top>
      <bottom style="medium">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medium">
        <color rgb="FF000000"/>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thin">
        <color rgb="FF000000"/>
      </right>
      <top style="double">
        <color rgb="FF000000"/>
      </top>
      <bottom style="thin">
        <color rgb="FF000000"/>
      </bottom>
      <diagonal/>
    </border>
    <border>
      <left style="medium">
        <color indexed="64"/>
      </left>
      <right style="thin">
        <color indexed="64"/>
      </right>
      <top style="double">
        <color indexed="64"/>
      </top>
      <bottom style="medium">
        <color indexed="64"/>
      </bottom>
      <diagonal/>
    </border>
    <border>
      <left style="thin">
        <color rgb="FF000000"/>
      </left>
      <right style="medium">
        <color indexed="64"/>
      </right>
      <top style="medium">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ck">
        <color indexed="64"/>
      </left>
      <right/>
      <top/>
      <bottom style="medium">
        <color rgb="FF000000"/>
      </bottom>
      <diagonal/>
    </border>
    <border>
      <left style="thick">
        <color indexed="64"/>
      </left>
      <right style="medium">
        <color rgb="FF000000"/>
      </right>
      <top style="medium">
        <color rgb="FF000000"/>
      </top>
      <bottom style="double">
        <color rgb="FF000000"/>
      </bottom>
      <diagonal/>
    </border>
    <border>
      <left style="thick">
        <color indexed="64"/>
      </left>
      <right style="thin">
        <color rgb="FF000000"/>
      </right>
      <top style="double">
        <color rgb="FF000000"/>
      </top>
      <bottom style="thin">
        <color rgb="FF000000"/>
      </bottom>
      <diagonal/>
    </border>
    <border>
      <left style="thick">
        <color indexed="64"/>
      </left>
      <right style="thin">
        <color rgb="FF000000"/>
      </right>
      <top style="thin">
        <color rgb="FF000000"/>
      </top>
      <bottom style="thin">
        <color rgb="FF000000"/>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rgb="FF000000"/>
      </right>
      <top style="thin">
        <color rgb="FF000000"/>
      </top>
      <bottom/>
      <diagonal/>
    </border>
    <border>
      <left style="thick">
        <color indexed="64"/>
      </left>
      <right style="thin">
        <color indexed="64"/>
      </right>
      <top style="thin">
        <color indexed="64"/>
      </top>
      <bottom style="thick">
        <color indexed="64"/>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ck">
        <color auto="1"/>
      </bottom>
      <diagonal/>
    </border>
    <border>
      <left/>
      <right style="thick">
        <color indexed="64"/>
      </right>
      <top style="double">
        <color indexed="64"/>
      </top>
      <bottom style="thin">
        <color indexed="64"/>
      </bottom>
      <diagonal/>
    </border>
    <border>
      <left style="thick">
        <color auto="1"/>
      </left>
      <right style="thin">
        <color rgb="FF000000"/>
      </right>
      <top style="medium">
        <color rgb="FF000000"/>
      </top>
      <bottom style="double">
        <color rgb="FF000000"/>
      </bottom>
      <diagonal/>
    </border>
    <border>
      <left style="thick">
        <color auto="1"/>
      </left>
      <right style="thin">
        <color rgb="FF000000"/>
      </right>
      <top style="thin">
        <color rgb="FF000000"/>
      </top>
      <bottom style="thick">
        <color auto="1"/>
      </bottom>
      <diagonal/>
    </border>
    <border>
      <left style="thin">
        <color rgb="FF000000"/>
      </left>
      <right style="thin">
        <color rgb="FF000000"/>
      </right>
      <top style="thin">
        <color rgb="FF000000"/>
      </top>
      <bottom style="thick">
        <color auto="1"/>
      </bottom>
      <diagonal/>
    </border>
    <border>
      <left style="thin">
        <color indexed="64"/>
      </left>
      <right style="thick">
        <color indexed="64"/>
      </right>
      <top style="double">
        <color indexed="64"/>
      </top>
      <bottom style="thin">
        <color indexed="64"/>
      </bottom>
      <diagonal/>
    </border>
    <border>
      <left style="thin">
        <color indexed="64"/>
      </left>
      <right/>
      <top style="medium">
        <color indexed="64"/>
      </top>
      <bottom style="thin">
        <color indexed="64"/>
      </bottom>
      <diagonal/>
    </border>
  </borders>
  <cellStyleXfs count="6">
    <xf numFmtId="0" fontId="0" fillId="0" borderId="0"/>
    <xf numFmtId="43" fontId="19" fillId="0" borderId="0" applyFont="0" applyFill="0" applyBorder="0" applyAlignment="0" applyProtection="0"/>
    <xf numFmtId="0" fontId="20" fillId="0" borderId="0" applyNumberFormat="0" applyFill="0" applyBorder="0" applyAlignment="0" applyProtection="0"/>
    <xf numFmtId="0" fontId="15" fillId="0" borderId="0"/>
    <xf numFmtId="9" fontId="21" fillId="0" borderId="0" applyFont="0" applyFill="0" applyBorder="0" applyAlignment="0" applyProtection="0"/>
    <xf numFmtId="0" fontId="111" fillId="17" borderId="0" applyNumberFormat="0" applyBorder="0" applyAlignment="0" applyProtection="0"/>
  </cellStyleXfs>
  <cellXfs count="969">
    <xf numFmtId="0" fontId="0" fillId="0" borderId="0" xfId="0"/>
    <xf numFmtId="0" fontId="21" fillId="0" borderId="0" xfId="0" applyFont="1"/>
    <xf numFmtId="0" fontId="23" fillId="0" borderId="0" xfId="0" applyFont="1" applyAlignment="1">
      <alignment vertical="center" wrapText="1"/>
    </xf>
    <xf numFmtId="0" fontId="23" fillId="0" borderId="0" xfId="0" applyFont="1" applyAlignment="1">
      <alignment horizontal="right" vertical="center" wrapText="1"/>
    </xf>
    <xf numFmtId="0" fontId="24" fillId="0" borderId="1" xfId="0" applyFont="1" applyBorder="1" applyAlignment="1">
      <alignment horizontal="center" vertical="center" wrapText="1"/>
    </xf>
    <xf numFmtId="0" fontId="25" fillId="0" borderId="0" xfId="0" applyFont="1" applyAlignment="1">
      <alignment vertical="center" wrapText="1"/>
    </xf>
    <xf numFmtId="0" fontId="25" fillId="0" borderId="2" xfId="0" applyFont="1" applyBorder="1" applyAlignment="1">
      <alignment horizontal="center" vertical="center" wrapText="1"/>
    </xf>
    <xf numFmtId="9" fontId="26" fillId="2" borderId="0" xfId="0" applyNumberFormat="1" applyFont="1" applyFill="1" applyAlignment="1">
      <alignment horizontal="center" vertical="center" wrapText="1"/>
    </xf>
    <xf numFmtId="0" fontId="26" fillId="0" borderId="3" xfId="0" applyFont="1" applyBorder="1" applyAlignment="1">
      <alignment horizontal="center" vertical="center" wrapText="1"/>
    </xf>
    <xf numFmtId="9" fontId="26" fillId="0" borderId="4" xfId="0" applyNumberFormat="1" applyFont="1" applyBorder="1" applyAlignment="1">
      <alignment horizontal="center" vertical="center" wrapText="1"/>
    </xf>
    <xf numFmtId="0" fontId="26" fillId="0" borderId="5" xfId="0" applyFont="1" applyBorder="1" applyAlignment="1">
      <alignment horizontal="center" vertical="center" wrapText="1"/>
    </xf>
    <xf numFmtId="9" fontId="26" fillId="0" borderId="6" xfId="0" applyNumberFormat="1" applyFont="1" applyBorder="1" applyAlignment="1">
      <alignment horizontal="center" vertical="center" wrapText="1"/>
    </xf>
    <xf numFmtId="0" fontId="26" fillId="0" borderId="7" xfId="0" applyFont="1" applyBorder="1" applyAlignment="1">
      <alignment horizontal="center" vertical="center" wrapText="1"/>
    </xf>
    <xf numFmtId="9" fontId="26" fillId="0" borderId="8" xfId="0" applyNumberFormat="1" applyFont="1" applyBorder="1" applyAlignment="1">
      <alignment horizontal="center" vertical="center" wrapText="1"/>
    </xf>
    <xf numFmtId="0" fontId="27" fillId="0" borderId="9" xfId="0" applyFont="1" applyBorder="1" applyAlignment="1">
      <alignment horizontal="center" vertical="center" wrapText="1"/>
    </xf>
    <xf numFmtId="9" fontId="27" fillId="0" borderId="10" xfId="0" applyNumberFormat="1" applyFont="1" applyBorder="1" applyAlignment="1">
      <alignment horizontal="center" vertical="center" wrapText="1"/>
    </xf>
    <xf numFmtId="0" fontId="21" fillId="0" borderId="0" xfId="0" applyFont="1" applyAlignment="1">
      <alignment vertical="top"/>
    </xf>
    <xf numFmtId="0" fontId="21" fillId="0" borderId="11" xfId="0" applyFont="1" applyBorder="1" applyAlignment="1">
      <alignment wrapText="1"/>
    </xf>
    <xf numFmtId="0" fontId="21" fillId="0" borderId="0" xfId="0" applyFont="1" applyAlignment="1">
      <alignment wrapText="1"/>
    </xf>
    <xf numFmtId="0" fontId="24" fillId="0" borderId="0" xfId="0" applyFont="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7" fillId="0" borderId="14" xfId="0" applyFont="1" applyBorder="1" applyAlignment="1">
      <alignment horizontal="center" vertical="center" wrapText="1"/>
    </xf>
    <xf numFmtId="9" fontId="27" fillId="0" borderId="8" xfId="0" applyNumberFormat="1" applyFont="1" applyBorder="1" applyAlignment="1">
      <alignment horizontal="center" vertical="center" wrapText="1"/>
    </xf>
    <xf numFmtId="0" fontId="27" fillId="0" borderId="0" xfId="0" applyFont="1" applyAlignment="1">
      <alignment horizontal="center" vertical="center" wrapText="1"/>
    </xf>
    <xf numFmtId="0" fontId="29" fillId="0" borderId="11" xfId="0" applyFont="1" applyBorder="1" applyAlignment="1">
      <alignment wrapText="1"/>
    </xf>
    <xf numFmtId="0" fontId="29" fillId="0" borderId="0" xfId="0" applyFont="1"/>
    <xf numFmtId="0" fontId="30" fillId="0" borderId="0" xfId="0" applyFont="1" applyAlignment="1">
      <alignment horizontal="right" vertical="center" wrapText="1"/>
    </xf>
    <xf numFmtId="0" fontId="31" fillId="0" borderId="0" xfId="0" applyFont="1" applyAlignment="1">
      <alignment horizontal="center" vertical="center" wrapText="1"/>
    </xf>
    <xf numFmtId="0" fontId="27" fillId="2" borderId="15" xfId="0" applyFont="1" applyFill="1" applyBorder="1" applyAlignment="1">
      <alignment horizontal="center" vertical="center" wrapText="1"/>
    </xf>
    <xf numFmtId="0" fontId="32" fillId="0" borderId="0" xfId="0" applyFont="1" applyAlignment="1">
      <alignment vertical="center" wrapText="1"/>
    </xf>
    <xf numFmtId="9" fontId="27" fillId="2" borderId="16" xfId="0" applyNumberFormat="1" applyFont="1" applyFill="1" applyBorder="1" applyAlignment="1">
      <alignment horizontal="center" vertical="center" wrapText="1"/>
    </xf>
    <xf numFmtId="0" fontId="32" fillId="0" borderId="0" xfId="0" applyFont="1" applyAlignment="1">
      <alignment horizontal="center" vertical="center" wrapText="1"/>
    </xf>
    <xf numFmtId="9" fontId="27" fillId="2" borderId="0" xfId="0" applyNumberFormat="1" applyFont="1" applyFill="1" applyAlignment="1">
      <alignment horizontal="center" vertical="center" wrapText="1"/>
    </xf>
    <xf numFmtId="0" fontId="27" fillId="2" borderId="0" xfId="0" applyFont="1" applyFill="1" applyAlignment="1">
      <alignment vertical="center" wrapText="1"/>
    </xf>
    <xf numFmtId="0" fontId="27" fillId="0" borderId="0" xfId="0" applyFont="1" applyAlignment="1">
      <alignment vertical="center" wrapText="1"/>
    </xf>
    <xf numFmtId="0" fontId="33" fillId="0" borderId="0" xfId="0" applyFont="1" applyAlignment="1">
      <alignment horizontal="center" vertical="center" wrapText="1"/>
    </xf>
    <xf numFmtId="0" fontId="34" fillId="0" borderId="0" xfId="0" applyFont="1" applyAlignment="1">
      <alignment horizontal="center"/>
    </xf>
    <xf numFmtId="0" fontId="29" fillId="0" borderId="0" xfId="0" applyFont="1" applyAlignment="1">
      <alignment horizontal="left" vertical="center"/>
    </xf>
    <xf numFmtId="0" fontId="29" fillId="0" borderId="17" xfId="0" applyFont="1" applyBorder="1" applyAlignment="1">
      <alignment horizontal="left" vertical="center"/>
    </xf>
    <xf numFmtId="0" fontId="29" fillId="0" borderId="18" xfId="0" applyFont="1" applyBorder="1" applyAlignment="1">
      <alignment horizontal="left" vertical="center"/>
    </xf>
    <xf numFmtId="0" fontId="29" fillId="0" borderId="19" xfId="0" applyFont="1" applyBorder="1" applyAlignment="1">
      <alignment horizontal="left" vertical="center"/>
    </xf>
    <xf numFmtId="2" fontId="29" fillId="0" borderId="18" xfId="0" applyNumberFormat="1" applyFont="1" applyBorder="1" applyAlignment="1">
      <alignment horizontal="left" vertical="center"/>
    </xf>
    <xf numFmtId="0" fontId="21" fillId="2" borderId="0" xfId="0" applyFont="1" applyFill="1"/>
    <xf numFmtId="0" fontId="21" fillId="2" borderId="20" xfId="0" applyFont="1" applyFill="1" applyBorder="1"/>
    <xf numFmtId="0" fontId="21" fillId="2" borderId="21" xfId="0" applyFont="1" applyFill="1" applyBorder="1" applyAlignment="1">
      <alignment horizontal="center" vertical="center"/>
    </xf>
    <xf numFmtId="0" fontId="21" fillId="2" borderId="22" xfId="0" applyFont="1" applyFill="1" applyBorder="1" applyAlignment="1">
      <alignment horizontal="center" vertical="center"/>
    </xf>
    <xf numFmtId="0" fontId="21" fillId="2" borderId="26" xfId="0" applyFont="1" applyFill="1" applyBorder="1" applyAlignment="1">
      <alignment horizontal="center" vertical="center"/>
    </xf>
    <xf numFmtId="0" fontId="21" fillId="0" borderId="28" xfId="0" applyFont="1" applyBorder="1"/>
    <xf numFmtId="0" fontId="21" fillId="0" borderId="29" xfId="0" applyFont="1" applyBorder="1"/>
    <xf numFmtId="0" fontId="21" fillId="2" borderId="30" xfId="0" applyFont="1" applyFill="1" applyBorder="1" applyAlignment="1">
      <alignment horizontal="center" vertical="center"/>
    </xf>
    <xf numFmtId="0" fontId="21" fillId="0" borderId="0" xfId="0" applyFont="1" applyAlignment="1">
      <alignment horizontal="center" vertical="center" wrapText="1"/>
    </xf>
    <xf numFmtId="0" fontId="23" fillId="0" borderId="0" xfId="0" applyFont="1" applyAlignment="1">
      <alignment horizontal="center" vertical="center" wrapText="1"/>
    </xf>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0" fontId="27" fillId="2" borderId="12" xfId="0" applyFont="1" applyFill="1" applyBorder="1" applyAlignment="1">
      <alignment horizontal="center" vertical="center" wrapText="1"/>
    </xf>
    <xf numFmtId="0" fontId="27" fillId="2" borderId="31" xfId="0" applyFont="1" applyFill="1" applyBorder="1" applyAlignment="1">
      <alignment horizontal="center" vertical="center" wrapText="1"/>
    </xf>
    <xf numFmtId="0" fontId="27" fillId="2" borderId="44" xfId="0" applyFont="1" applyFill="1" applyBorder="1" applyAlignment="1">
      <alignment horizontal="center" vertical="center" wrapText="1"/>
    </xf>
    <xf numFmtId="9" fontId="27" fillId="2" borderId="41" xfId="0" applyNumberFormat="1" applyFont="1" applyFill="1" applyBorder="1" applyAlignment="1">
      <alignment horizontal="center" vertical="center" wrapText="1"/>
    </xf>
    <xf numFmtId="9" fontId="27" fillId="2" borderId="45" xfId="0" applyNumberFormat="1" applyFont="1" applyFill="1" applyBorder="1" applyAlignment="1">
      <alignment horizontal="center" vertical="center" wrapText="1"/>
    </xf>
    <xf numFmtId="9" fontId="27" fillId="2" borderId="46" xfId="0" applyNumberFormat="1" applyFont="1" applyFill="1" applyBorder="1" applyAlignment="1">
      <alignment horizontal="center" vertical="center" wrapText="1"/>
    </xf>
    <xf numFmtId="0" fontId="27" fillId="2" borderId="4" xfId="0" applyFont="1" applyFill="1" applyBorder="1" applyAlignment="1">
      <alignment horizontal="center" vertical="center" wrapText="1"/>
    </xf>
    <xf numFmtId="9" fontId="27" fillId="2" borderId="47" xfId="0" applyNumberFormat="1" applyFont="1" applyFill="1" applyBorder="1" applyAlignment="1">
      <alignment horizontal="center" vertical="center" wrapText="1"/>
    </xf>
    <xf numFmtId="9" fontId="27" fillId="2" borderId="8" xfId="0" applyNumberFormat="1" applyFont="1" applyFill="1" applyBorder="1" applyAlignment="1">
      <alignment horizontal="center" vertical="center" wrapText="1"/>
    </xf>
    <xf numFmtId="9" fontId="27" fillId="2" borderId="14" xfId="0" applyNumberFormat="1" applyFont="1" applyFill="1" applyBorder="1" applyAlignment="1">
      <alignment horizontal="center" vertical="center" wrapText="1"/>
    </xf>
    <xf numFmtId="0" fontId="21" fillId="2" borderId="23" xfId="0" applyFont="1" applyFill="1" applyBorder="1" applyAlignment="1">
      <alignment horizontal="center" vertical="center"/>
    </xf>
    <xf numFmtId="0" fontId="21" fillId="2" borderId="52" xfId="0" applyFont="1" applyFill="1" applyBorder="1" applyAlignment="1">
      <alignment horizontal="center" vertical="center"/>
    </xf>
    <xf numFmtId="0" fontId="36" fillId="0" borderId="40" xfId="2" applyFont="1" applyBorder="1" applyAlignment="1">
      <alignment horizontal="left" vertical="center" wrapText="1"/>
    </xf>
    <xf numFmtId="0" fontId="23" fillId="0" borderId="40" xfId="2" applyFont="1" applyBorder="1" applyAlignment="1">
      <alignment vertical="center"/>
    </xf>
    <xf numFmtId="0" fontId="36" fillId="0" borderId="40" xfId="2" applyFont="1" applyBorder="1" applyAlignment="1">
      <alignment vertical="center"/>
    </xf>
    <xf numFmtId="0" fontId="23" fillId="2" borderId="0" xfId="0" applyFont="1" applyFill="1" applyAlignment="1">
      <alignment horizontal="left" vertical="center"/>
    </xf>
    <xf numFmtId="0" fontId="24" fillId="2" borderId="54" xfId="0" applyFont="1" applyFill="1" applyBorder="1" applyAlignment="1">
      <alignment horizontal="left" vertical="center" indent="2"/>
    </xf>
    <xf numFmtId="0" fontId="24" fillId="2" borderId="0" xfId="0" applyFont="1" applyFill="1" applyAlignment="1">
      <alignment horizontal="left" vertical="center" indent="2"/>
    </xf>
    <xf numFmtId="0" fontId="37" fillId="2" borderId="0" xfId="0" applyFont="1" applyFill="1" applyAlignment="1">
      <alignment vertical="center"/>
    </xf>
    <xf numFmtId="0" fontId="21" fillId="0" borderId="0" xfId="0" applyFont="1" applyAlignment="1">
      <alignment horizontal="left" vertical="center"/>
    </xf>
    <xf numFmtId="0" fontId="21" fillId="0" borderId="0" xfId="0" applyFont="1" applyAlignment="1" applyProtection="1">
      <alignment horizontal="left" vertical="center"/>
      <protection locked="0"/>
    </xf>
    <xf numFmtId="49" fontId="21" fillId="0" borderId="0" xfId="0" applyNumberFormat="1" applyFont="1" applyAlignment="1">
      <alignment horizontal="left" vertical="center"/>
    </xf>
    <xf numFmtId="0" fontId="38" fillId="0" borderId="0" xfId="0" applyFont="1" applyAlignment="1">
      <alignment horizontal="left" vertical="center"/>
    </xf>
    <xf numFmtId="0" fontId="37" fillId="0" borderId="0" xfId="0" applyFont="1" applyAlignment="1">
      <alignment horizontal="left" vertical="center"/>
    </xf>
    <xf numFmtId="0" fontId="39" fillId="0" borderId="0" xfId="0" applyFont="1" applyAlignment="1">
      <alignment horizontal="left" vertical="center" wrapText="1"/>
    </xf>
    <xf numFmtId="49" fontId="39" fillId="0" borderId="32" xfId="0" applyNumberFormat="1" applyFont="1" applyBorder="1" applyAlignment="1">
      <alignment horizontal="left" vertical="top" wrapText="1"/>
    </xf>
    <xf numFmtId="0" fontId="39" fillId="0" borderId="0" xfId="0" applyFont="1" applyAlignment="1" applyProtection="1">
      <alignment horizontal="left" vertical="center"/>
      <protection locked="0"/>
    </xf>
    <xf numFmtId="0" fontId="39" fillId="0" borderId="38" xfId="0" applyFont="1" applyBorder="1" applyAlignment="1" applyProtection="1">
      <alignment horizontal="left" vertical="top" wrapText="1"/>
      <protection locked="0"/>
    </xf>
    <xf numFmtId="0" fontId="39" fillId="0" borderId="32" xfId="0" applyFont="1" applyBorder="1" applyAlignment="1" applyProtection="1">
      <alignment horizontal="left" vertical="top" wrapText="1"/>
      <protection locked="0"/>
    </xf>
    <xf numFmtId="0" fontId="39" fillId="0" borderId="47" xfId="0" applyFont="1" applyBorder="1" applyAlignment="1" applyProtection="1">
      <alignment horizontal="left" vertical="top" wrapText="1"/>
      <protection locked="0"/>
    </xf>
    <xf numFmtId="0" fontId="39" fillId="0" borderId="48" xfId="0" applyFont="1" applyBorder="1" applyAlignment="1" applyProtection="1">
      <alignment horizontal="left" vertical="top" wrapText="1"/>
      <protection locked="0"/>
    </xf>
    <xf numFmtId="0" fontId="38" fillId="2" borderId="0" xfId="0" applyFont="1" applyFill="1" applyAlignment="1">
      <alignment vertical="center"/>
    </xf>
    <xf numFmtId="0" fontId="34" fillId="2" borderId="0" xfId="0" applyFont="1" applyFill="1"/>
    <xf numFmtId="0" fontId="21" fillId="0" borderId="20" xfId="0" applyFont="1" applyBorder="1"/>
    <xf numFmtId="0" fontId="21" fillId="2" borderId="63" xfId="0" applyFont="1" applyFill="1" applyBorder="1" applyAlignment="1">
      <alignment horizontal="center" vertical="center"/>
    </xf>
    <xf numFmtId="0" fontId="21" fillId="2" borderId="64" xfId="0" applyFont="1" applyFill="1" applyBorder="1" applyAlignment="1">
      <alignment horizontal="center" vertical="center"/>
    </xf>
    <xf numFmtId="0" fontId="21" fillId="2" borderId="65" xfId="0" applyFont="1" applyFill="1" applyBorder="1" applyAlignment="1">
      <alignment horizontal="center" vertical="center"/>
    </xf>
    <xf numFmtId="0" fontId="38" fillId="0" borderId="40" xfId="0" applyFont="1" applyBorder="1" applyAlignment="1">
      <alignment vertical="center"/>
    </xf>
    <xf numFmtId="0" fontId="23" fillId="0" borderId="40" xfId="2" applyFont="1" applyBorder="1" applyAlignment="1">
      <alignment vertical="center" wrapText="1"/>
    </xf>
    <xf numFmtId="0" fontId="40" fillId="0" borderId="0" xfId="0" applyFont="1" applyAlignment="1">
      <alignment horizontal="center" vertical="center" wrapText="1"/>
    </xf>
    <xf numFmtId="0" fontId="26" fillId="0" borderId="0" xfId="0" applyFont="1" applyAlignment="1">
      <alignment vertical="center" wrapText="1"/>
    </xf>
    <xf numFmtId="0" fontId="26" fillId="0" borderId="0" xfId="0" applyFont="1" applyAlignment="1">
      <alignment horizontal="center" vertical="center" wrapText="1"/>
    </xf>
    <xf numFmtId="0" fontId="26" fillId="2" borderId="0" xfId="0" applyFont="1" applyFill="1" applyAlignment="1">
      <alignment horizontal="center" vertical="center" wrapText="1"/>
    </xf>
    <xf numFmtId="0" fontId="26" fillId="2" borderId="0" xfId="0" applyFont="1" applyFill="1" applyAlignment="1">
      <alignment vertical="center" wrapText="1"/>
    </xf>
    <xf numFmtId="0" fontId="41" fillId="0" borderId="0" xfId="0" applyFont="1" applyAlignment="1">
      <alignment horizontal="center" vertical="center" wrapText="1"/>
    </xf>
    <xf numFmtId="0" fontId="40" fillId="0" borderId="0" xfId="0" applyFont="1" applyAlignment="1">
      <alignment horizontal="center"/>
    </xf>
    <xf numFmtId="0" fontId="21" fillId="0" borderId="0" xfId="0" applyFont="1" applyAlignment="1">
      <alignment horizontal="center"/>
    </xf>
    <xf numFmtId="0" fontId="40" fillId="0" borderId="0" xfId="0" applyFont="1"/>
    <xf numFmtId="0" fontId="21" fillId="0" borderId="40" xfId="0" applyFont="1" applyBorder="1"/>
    <xf numFmtId="0" fontId="25" fillId="0" borderId="1" xfId="0" applyFont="1" applyBorder="1" applyAlignment="1">
      <alignment vertical="center" wrapText="1"/>
    </xf>
    <xf numFmtId="0" fontId="26" fillId="0" borderId="44" xfId="0" applyFont="1" applyBorder="1" applyAlignment="1">
      <alignment horizontal="center" vertical="center" wrapText="1"/>
    </xf>
    <xf numFmtId="0" fontId="26" fillId="0" borderId="57" xfId="0" applyFont="1" applyBorder="1" applyAlignment="1">
      <alignment horizontal="center" vertical="center" wrapText="1"/>
    </xf>
    <xf numFmtId="0" fontId="26" fillId="0" borderId="59" xfId="0" applyFont="1" applyBorder="1" applyAlignment="1">
      <alignment horizontal="center" vertical="center" wrapText="1"/>
    </xf>
    <xf numFmtId="0" fontId="27" fillId="0" borderId="33" xfId="0" applyFont="1" applyBorder="1" applyAlignment="1">
      <alignment horizontal="center" vertical="center" wrapText="1"/>
    </xf>
    <xf numFmtId="0" fontId="21" fillId="0" borderId="0" xfId="0" applyFont="1" applyAlignment="1">
      <alignment vertical="center" wrapText="1"/>
    </xf>
    <xf numFmtId="0" fontId="42" fillId="0" borderId="0" xfId="0" applyFont="1" applyAlignment="1">
      <alignment horizontal="center" vertical="center"/>
    </xf>
    <xf numFmtId="0" fontId="42" fillId="0" borderId="0" xfId="0" applyFont="1" applyAlignment="1">
      <alignment vertical="center" wrapText="1"/>
    </xf>
    <xf numFmtId="0" fontId="43" fillId="0" borderId="0" xfId="0" applyFont="1" applyAlignment="1">
      <alignment vertical="top" wrapText="1"/>
    </xf>
    <xf numFmtId="49" fontId="44" fillId="0" borderId="0" xfId="0" applyNumberFormat="1" applyFont="1" applyAlignment="1">
      <alignment vertical="center" wrapText="1"/>
    </xf>
    <xf numFmtId="49" fontId="26" fillId="0" borderId="0" xfId="0" applyNumberFormat="1" applyFont="1" applyAlignment="1">
      <alignment vertical="center" wrapText="1"/>
    </xf>
    <xf numFmtId="43" fontId="29" fillId="0" borderId="0" xfId="1" applyFont="1" applyAlignment="1">
      <alignment vertical="top" wrapText="1"/>
    </xf>
    <xf numFmtId="49" fontId="44" fillId="0" borderId="0" xfId="0" applyNumberFormat="1" applyFont="1" applyAlignment="1">
      <alignment vertical="top" wrapText="1"/>
    </xf>
    <xf numFmtId="0" fontId="29" fillId="0" borderId="0" xfId="0" applyFont="1" applyAlignment="1">
      <alignment vertical="top" wrapText="1"/>
    </xf>
    <xf numFmtId="0" fontId="26" fillId="0" borderId="0" xfId="0" applyFont="1" applyAlignment="1" applyProtection="1">
      <alignment horizontal="center" vertical="center" wrapText="1"/>
      <protection locked="0"/>
    </xf>
    <xf numFmtId="0" fontId="29" fillId="0" borderId="0" xfId="0" applyFont="1" applyAlignment="1" applyProtection="1">
      <alignment vertical="top" wrapText="1"/>
      <protection locked="0"/>
    </xf>
    <xf numFmtId="0" fontId="26" fillId="0" borderId="0" xfId="0" applyFont="1" applyAlignment="1" applyProtection="1">
      <alignment vertical="center" wrapText="1"/>
      <protection locked="0"/>
    </xf>
    <xf numFmtId="0" fontId="26" fillId="0" borderId="0" xfId="0" applyFont="1" applyAlignment="1">
      <alignment horizontal="left" vertical="center" wrapText="1"/>
    </xf>
    <xf numFmtId="0" fontId="27" fillId="0" borderId="0" xfId="0" applyFont="1" applyAlignment="1" applyProtection="1">
      <alignment horizontal="left" vertical="top" wrapText="1"/>
      <protection locked="0"/>
    </xf>
    <xf numFmtId="49" fontId="27" fillId="0" borderId="0" xfId="0" applyNumberFormat="1" applyFont="1" applyAlignment="1">
      <alignment horizontal="center" vertical="center" wrapText="1"/>
    </xf>
    <xf numFmtId="0" fontId="29" fillId="0" borderId="0" xfId="0" applyFont="1" applyAlignment="1">
      <alignment vertical="center" wrapText="1"/>
    </xf>
    <xf numFmtId="9" fontId="26" fillId="0" borderId="0" xfId="0" applyNumberFormat="1" applyFont="1" applyAlignment="1">
      <alignment horizontal="center" vertical="center" wrapText="1"/>
    </xf>
    <xf numFmtId="0" fontId="27" fillId="0" borderId="0" xfId="0" applyFont="1" applyAlignment="1">
      <alignment horizontal="left" vertical="center" wrapText="1"/>
    </xf>
    <xf numFmtId="9" fontId="27" fillId="0" borderId="0" xfId="0" applyNumberFormat="1" applyFont="1" applyAlignment="1">
      <alignment horizontal="center" vertical="center" wrapText="1"/>
    </xf>
    <xf numFmtId="0" fontId="28" fillId="2" borderId="85" xfId="0" applyFont="1" applyFill="1" applyBorder="1" applyAlignment="1">
      <alignment horizontal="center" vertical="center" wrapText="1"/>
    </xf>
    <xf numFmtId="0" fontId="25" fillId="0" borderId="85" xfId="0" applyFont="1" applyBorder="1" applyAlignment="1">
      <alignment horizontal="center" vertical="center" wrapText="1"/>
    </xf>
    <xf numFmtId="0" fontId="26" fillId="0" borderId="35" xfId="0" applyFont="1" applyBorder="1" applyAlignment="1">
      <alignment vertical="center" wrapText="1"/>
    </xf>
    <xf numFmtId="0" fontId="26" fillId="0" borderId="85" xfId="0" applyFont="1" applyBorder="1" applyAlignment="1">
      <alignment vertical="center" wrapText="1"/>
    </xf>
    <xf numFmtId="0" fontId="29" fillId="0" borderId="85" xfId="0" applyFont="1" applyBorder="1" applyAlignment="1">
      <alignment wrapText="1"/>
    </xf>
    <xf numFmtId="0" fontId="21" fillId="0" borderId="85" xfId="0" applyFont="1" applyBorder="1" applyAlignment="1">
      <alignment wrapText="1"/>
    </xf>
    <xf numFmtId="0" fontId="39" fillId="0" borderId="6" xfId="0" applyFont="1" applyBorder="1" applyAlignment="1" applyProtection="1">
      <alignment horizontal="left" vertical="top" wrapText="1"/>
      <protection locked="0"/>
    </xf>
    <xf numFmtId="0" fontId="39" fillId="0" borderId="8" xfId="0" applyFont="1" applyBorder="1" applyAlignment="1" applyProtection="1">
      <alignment horizontal="left" vertical="top" wrapText="1"/>
      <protection locked="0"/>
    </xf>
    <xf numFmtId="0" fontId="39" fillId="0" borderId="57" xfId="0" applyFont="1" applyBorder="1" applyAlignment="1" applyProtection="1">
      <alignment horizontal="left" vertical="top" wrapText="1"/>
      <protection locked="0"/>
    </xf>
    <xf numFmtId="0" fontId="39" fillId="0" borderId="58" xfId="0" applyFont="1" applyBorder="1" applyAlignment="1" applyProtection="1">
      <alignment horizontal="left" vertical="top" wrapText="1"/>
      <protection locked="0"/>
    </xf>
    <xf numFmtId="0" fontId="39" fillId="0" borderId="59" xfId="0" applyFont="1" applyBorder="1" applyAlignment="1" applyProtection="1">
      <alignment horizontal="left" vertical="top" wrapText="1"/>
      <protection locked="0"/>
    </xf>
    <xf numFmtId="0" fontId="26" fillId="2" borderId="6" xfId="0" applyFont="1" applyFill="1" applyBorder="1" applyAlignment="1">
      <alignment horizontal="center" vertical="center" wrapText="1"/>
    </xf>
    <xf numFmtId="0" fontId="26" fillId="2" borderId="56" xfId="0" applyFont="1" applyFill="1" applyBorder="1" applyAlignment="1">
      <alignment horizontal="center" vertical="center" wrapText="1"/>
    </xf>
    <xf numFmtId="0" fontId="26" fillId="2" borderId="97" xfId="0" applyFont="1" applyFill="1" applyBorder="1" applyAlignment="1">
      <alignment horizontal="center" vertical="center" wrapText="1"/>
    </xf>
    <xf numFmtId="0" fontId="26" fillId="4" borderId="32" xfId="0"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85" xfId="0" applyFont="1" applyBorder="1" applyAlignment="1">
      <alignment horizontal="center" vertical="center" wrapText="1"/>
    </xf>
    <xf numFmtId="0" fontId="62" fillId="10" borderId="102" xfId="0" applyFont="1" applyFill="1" applyBorder="1" applyAlignment="1">
      <alignment horizontal="center" vertical="center" wrapText="1"/>
    </xf>
    <xf numFmtId="0" fontId="62" fillId="10" borderId="103" xfId="0" applyFont="1" applyFill="1" applyBorder="1" applyAlignment="1">
      <alignment horizontal="center" vertical="center" wrapText="1"/>
    </xf>
    <xf numFmtId="0" fontId="62" fillId="10" borderId="104" xfId="0" applyFont="1" applyFill="1" applyBorder="1" applyAlignment="1">
      <alignment horizontal="center" vertical="center" wrapText="1"/>
    </xf>
    <xf numFmtId="0" fontId="27" fillId="6" borderId="16" xfId="0" applyFont="1" applyFill="1" applyBorder="1" applyAlignment="1">
      <alignment horizontal="center" vertical="center" wrapText="1"/>
    </xf>
    <xf numFmtId="0" fontId="29" fillId="0" borderId="0" xfId="0" applyFont="1" applyAlignment="1">
      <alignment vertical="center"/>
    </xf>
    <xf numFmtId="49" fontId="38" fillId="0" borderId="95" xfId="0" applyNumberFormat="1" applyFont="1" applyBorder="1" applyAlignment="1">
      <alignment horizontal="right" vertical="center" indent="1"/>
    </xf>
    <xf numFmtId="0" fontId="26" fillId="0" borderId="6" xfId="0" applyFont="1" applyBorder="1" applyAlignment="1">
      <alignment horizontal="left" vertical="center" wrapText="1" indent="1"/>
    </xf>
    <xf numFmtId="0" fontId="26" fillId="8" borderId="32" xfId="0" applyFont="1" applyFill="1" applyBorder="1" applyAlignment="1">
      <alignment horizontal="left" vertical="center" wrapText="1" indent="1"/>
    </xf>
    <xf numFmtId="0" fontId="26" fillId="2" borderId="6" xfId="0" applyFont="1" applyFill="1" applyBorder="1" applyAlignment="1">
      <alignment horizontal="left" vertical="center" wrapText="1" indent="1"/>
    </xf>
    <xf numFmtId="0" fontId="26" fillId="0" borderId="15" xfId="0" applyFont="1" applyBorder="1" applyAlignment="1">
      <alignment vertical="center" wrapText="1"/>
    </xf>
    <xf numFmtId="0" fontId="26" fillId="0" borderId="35" xfId="0" applyFont="1" applyBorder="1" applyAlignment="1">
      <alignment horizontal="left" vertical="center" wrapText="1" indent="1"/>
    </xf>
    <xf numFmtId="0" fontId="26" fillId="0" borderId="85" xfId="0" applyFont="1" applyBorder="1" applyAlignment="1">
      <alignment horizontal="left" vertical="center" wrapText="1" indent="1"/>
    </xf>
    <xf numFmtId="49" fontId="56" fillId="10" borderId="16" xfId="0" applyNumberFormat="1" applyFont="1" applyFill="1" applyBorder="1" applyAlignment="1">
      <alignment horizontal="center" vertical="center" wrapText="1"/>
    </xf>
    <xf numFmtId="0" fontId="56" fillId="10" borderId="16" xfId="0" applyFont="1" applyFill="1" applyBorder="1" applyAlignment="1">
      <alignment horizontal="center" vertical="center" wrapText="1"/>
    </xf>
    <xf numFmtId="0" fontId="32" fillId="0" borderId="3" xfId="0" applyFont="1" applyBorder="1" applyAlignment="1">
      <alignment horizontal="center" vertical="center" wrapText="1"/>
    </xf>
    <xf numFmtId="9" fontId="32" fillId="0" borderId="4" xfId="0" applyNumberFormat="1" applyFont="1" applyBorder="1" applyAlignment="1">
      <alignment horizontal="center" vertical="center" wrapText="1"/>
    </xf>
    <xf numFmtId="0" fontId="32" fillId="0" borderId="5" xfId="0" applyFont="1" applyBorder="1" applyAlignment="1">
      <alignment horizontal="center" vertical="center" wrapText="1"/>
    </xf>
    <xf numFmtId="9" fontId="32" fillId="0" borderId="6" xfId="0" applyNumberFormat="1" applyFont="1" applyBorder="1" applyAlignment="1">
      <alignment horizontal="center" vertical="center" wrapText="1"/>
    </xf>
    <xf numFmtId="0" fontId="32" fillId="0" borderId="7" xfId="0" applyFont="1" applyBorder="1" applyAlignment="1">
      <alignment horizontal="center" vertical="center" wrapText="1"/>
    </xf>
    <xf numFmtId="9" fontId="32" fillId="0" borderId="8" xfId="0" applyNumberFormat="1" applyFont="1" applyBorder="1" applyAlignment="1">
      <alignment horizontal="center" vertical="center" wrapText="1"/>
    </xf>
    <xf numFmtId="0" fontId="25" fillId="0" borderId="9" xfId="0" applyFont="1" applyBorder="1" applyAlignment="1">
      <alignment horizontal="center" vertical="center" wrapText="1"/>
    </xf>
    <xf numFmtId="9" fontId="25" fillId="0" borderId="10" xfId="0" applyNumberFormat="1" applyFont="1" applyBorder="1" applyAlignment="1">
      <alignment horizontal="center" vertical="center" wrapText="1"/>
    </xf>
    <xf numFmtId="0" fontId="56" fillId="10" borderId="34" xfId="0" applyFont="1" applyFill="1" applyBorder="1" applyAlignment="1">
      <alignment horizontal="center" vertical="center" wrapText="1"/>
    </xf>
    <xf numFmtId="0" fontId="57" fillId="10" borderId="34" xfId="0" applyFont="1" applyFill="1" applyBorder="1" applyAlignment="1">
      <alignment vertical="center" wrapText="1"/>
    </xf>
    <xf numFmtId="0" fontId="26" fillId="0" borderId="15" xfId="0" applyFont="1" applyBorder="1" applyAlignment="1">
      <alignment horizontal="left" vertical="center" wrapText="1" indent="1"/>
    </xf>
    <xf numFmtId="0" fontId="21" fillId="0" borderId="35" xfId="0" applyFont="1" applyBorder="1" applyAlignment="1">
      <alignment horizontal="center" wrapText="1"/>
    </xf>
    <xf numFmtId="0" fontId="21" fillId="0" borderId="85" xfId="0" applyFont="1" applyBorder="1" applyAlignment="1">
      <alignment horizontal="center" wrapText="1"/>
    </xf>
    <xf numFmtId="0" fontId="21" fillId="0" borderId="0" xfId="0" applyFont="1" applyAlignment="1">
      <alignment horizontal="center" wrapText="1"/>
    </xf>
    <xf numFmtId="0" fontId="39" fillId="0" borderId="38" xfId="0" applyFont="1" applyBorder="1" applyAlignment="1">
      <alignment horizontal="left" vertical="top" wrapText="1"/>
    </xf>
    <xf numFmtId="0" fontId="39" fillId="0" borderId="32" xfId="0" applyFont="1" applyBorder="1" applyAlignment="1">
      <alignment horizontal="left" vertical="top" wrapText="1"/>
    </xf>
    <xf numFmtId="0" fontId="39" fillId="0" borderId="47" xfId="0" applyFont="1" applyBorder="1" applyAlignment="1">
      <alignment horizontal="left" vertical="top" wrapText="1"/>
    </xf>
    <xf numFmtId="0" fontId="39" fillId="0" borderId="48" xfId="0" applyFont="1" applyBorder="1" applyAlignment="1">
      <alignment horizontal="left" vertical="top" wrapText="1"/>
    </xf>
    <xf numFmtId="49" fontId="39" fillId="0" borderId="47" xfId="0" applyNumberFormat="1" applyFont="1" applyBorder="1" applyAlignment="1">
      <alignment horizontal="left" vertical="top" wrapText="1"/>
    </xf>
    <xf numFmtId="0" fontId="13" fillId="0" borderId="0" xfId="0" applyFont="1" applyAlignment="1">
      <alignment horizontal="left" indent="1"/>
    </xf>
    <xf numFmtId="0" fontId="67" fillId="10" borderId="116" xfId="0" applyFont="1" applyFill="1" applyBorder="1" applyAlignment="1">
      <alignment horizontal="left" indent="1"/>
    </xf>
    <xf numFmtId="0" fontId="13" fillId="0" borderId="85" xfId="0" applyFont="1" applyBorder="1" applyAlignment="1">
      <alignment horizontal="left" indent="1"/>
    </xf>
    <xf numFmtId="0" fontId="29" fillId="0" borderId="85" xfId="0" applyFont="1" applyBorder="1" applyAlignment="1">
      <alignment horizontal="left" vertical="top" wrapText="1" indent="1"/>
    </xf>
    <xf numFmtId="0" fontId="13" fillId="0" borderId="85" xfId="0" applyFont="1" applyBorder="1" applyAlignment="1">
      <alignment horizontal="left" vertical="top" wrapText="1" indent="1"/>
    </xf>
    <xf numFmtId="0" fontId="39" fillId="0" borderId="85" xfId="0" applyFont="1" applyBorder="1" applyAlignment="1">
      <alignment horizontal="left" vertical="top" wrapText="1" indent="1"/>
    </xf>
    <xf numFmtId="0" fontId="13" fillId="0" borderId="16" xfId="0" applyFont="1" applyBorder="1" applyAlignment="1">
      <alignment horizontal="left" wrapText="1" indent="1"/>
    </xf>
    <xf numFmtId="0" fontId="69" fillId="0" borderId="0" xfId="0" applyFont="1" applyAlignment="1">
      <alignment horizontal="left" indent="1"/>
    </xf>
    <xf numFmtId="0" fontId="62" fillId="10" borderId="39" xfId="0" applyFont="1" applyFill="1" applyBorder="1" applyAlignment="1">
      <alignment horizontal="center" vertical="center" wrapText="1"/>
    </xf>
    <xf numFmtId="0" fontId="57" fillId="10" borderId="34" xfId="0" applyFont="1" applyFill="1" applyBorder="1" applyAlignment="1">
      <alignment horizontal="center" vertical="center" wrapText="1"/>
    </xf>
    <xf numFmtId="0" fontId="62" fillId="10" borderId="0" xfId="0" applyFont="1" applyFill="1" applyAlignment="1">
      <alignment horizontal="center" vertical="center" wrapText="1"/>
    </xf>
    <xf numFmtId="0" fontId="26" fillId="2" borderId="4" xfId="0" applyFont="1" applyFill="1" applyBorder="1" applyAlignment="1">
      <alignment horizontal="center" vertical="center" wrapText="1"/>
    </xf>
    <xf numFmtId="0" fontId="26" fillId="2" borderId="53" xfId="0" applyFont="1" applyFill="1" applyBorder="1" applyAlignment="1">
      <alignment horizontal="center" vertical="center" wrapText="1"/>
    </xf>
    <xf numFmtId="0" fontId="62" fillId="10" borderId="78" xfId="0" applyFont="1" applyFill="1" applyBorder="1" applyAlignment="1">
      <alignment horizontal="center" vertical="center" wrapText="1"/>
    </xf>
    <xf numFmtId="0" fontId="26" fillId="2" borderId="118" xfId="0" applyFont="1" applyFill="1" applyBorder="1" applyAlignment="1">
      <alignment horizontal="center" vertical="center" wrapText="1"/>
    </xf>
    <xf numFmtId="0" fontId="26" fillId="4" borderId="31" xfId="0" applyFont="1" applyFill="1" applyBorder="1" applyAlignment="1">
      <alignment horizontal="center" vertical="center" wrapText="1"/>
    </xf>
    <xf numFmtId="0" fontId="23" fillId="0" borderId="40" xfId="2" applyFont="1" applyBorder="1" applyAlignment="1">
      <alignment horizontal="left" vertical="center" wrapText="1"/>
    </xf>
    <xf numFmtId="0" fontId="26" fillId="0" borderId="6" xfId="0" applyFont="1" applyBorder="1" applyAlignment="1">
      <alignment horizontal="center" vertical="center" wrapText="1"/>
    </xf>
    <xf numFmtId="0" fontId="26" fillId="2" borderId="1" xfId="0" applyFont="1" applyFill="1" applyBorder="1" applyAlignment="1">
      <alignment horizontal="center" vertical="center" wrapText="1"/>
    </xf>
    <xf numFmtId="0" fontId="26" fillId="2" borderId="37" xfId="0" applyFont="1" applyFill="1" applyBorder="1" applyAlignment="1">
      <alignment horizontal="center" vertical="center" wrapText="1"/>
    </xf>
    <xf numFmtId="0" fontId="29" fillId="0" borderId="0" xfId="0" applyFont="1" applyAlignment="1">
      <alignment horizontal="center" vertical="center"/>
    </xf>
    <xf numFmtId="0" fontId="29" fillId="0" borderId="85"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1" fillId="5" borderId="11" xfId="0" applyFont="1" applyFill="1" applyBorder="1" applyAlignment="1">
      <alignment horizontal="center" wrapText="1"/>
    </xf>
    <xf numFmtId="0" fontId="29" fillId="5" borderId="0" xfId="0" applyFont="1" applyFill="1" applyAlignment="1">
      <alignment horizontal="center" vertical="center" wrapText="1"/>
    </xf>
    <xf numFmtId="0" fontId="29" fillId="5" borderId="3"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29" fillId="0" borderId="11" xfId="0" applyFont="1" applyBorder="1" applyAlignment="1">
      <alignment horizontal="center" vertical="center" wrapText="1"/>
    </xf>
    <xf numFmtId="0" fontId="29" fillId="5" borderId="11" xfId="0" applyFont="1" applyFill="1" applyBorder="1" applyAlignment="1">
      <alignment horizontal="center" wrapText="1"/>
    </xf>
    <xf numFmtId="0" fontId="0" fillId="0" borderId="78" xfId="0" applyBorder="1"/>
    <xf numFmtId="0" fontId="79" fillId="10" borderId="84" xfId="0" applyFont="1" applyFill="1" applyBorder="1" applyAlignment="1">
      <alignment horizontal="center" vertical="center" wrapText="1"/>
    </xf>
    <xf numFmtId="0" fontId="79" fillId="10" borderId="123" xfId="0" applyFont="1" applyFill="1" applyBorder="1" applyAlignment="1">
      <alignment horizontal="center" vertical="center" wrapText="1"/>
    </xf>
    <xf numFmtId="0" fontId="62" fillId="10" borderId="124" xfId="0" applyFont="1" applyFill="1" applyBorder="1" applyAlignment="1">
      <alignment horizontal="center" vertical="center" wrapText="1"/>
    </xf>
    <xf numFmtId="0" fontId="26" fillId="0" borderId="4" xfId="0" applyFont="1" applyBorder="1" applyAlignment="1">
      <alignment horizontal="center" vertical="center" wrapText="1"/>
    </xf>
    <xf numFmtId="49" fontId="59" fillId="10" borderId="127" xfId="1" applyNumberFormat="1" applyFont="1" applyFill="1" applyBorder="1" applyAlignment="1">
      <alignment horizontal="center" vertical="center" wrapText="1"/>
    </xf>
    <xf numFmtId="49" fontId="59" fillId="10" borderId="127" xfId="0" applyNumberFormat="1" applyFont="1" applyFill="1" applyBorder="1" applyAlignment="1">
      <alignment horizontal="center" vertical="center" wrapText="1"/>
    </xf>
    <xf numFmtId="0" fontId="26" fillId="2" borderId="4" xfId="0" applyFont="1" applyFill="1" applyBorder="1" applyAlignment="1">
      <alignment horizontal="left" vertical="center" wrapText="1" indent="1"/>
    </xf>
    <xf numFmtId="0" fontId="26" fillId="0" borderId="4" xfId="0" applyFont="1" applyBorder="1" applyAlignment="1">
      <alignment horizontal="left" vertical="center" wrapText="1" indent="1"/>
    </xf>
    <xf numFmtId="0" fontId="29" fillId="5" borderId="85" xfId="0" applyFont="1" applyFill="1" applyBorder="1" applyAlignment="1">
      <alignment horizontal="center" vertical="center" wrapText="1"/>
    </xf>
    <xf numFmtId="0" fontId="28" fillId="2" borderId="35" xfId="0" applyFont="1" applyFill="1" applyBorder="1" applyAlignment="1">
      <alignment horizontal="center" vertical="center" wrapText="1"/>
    </xf>
    <xf numFmtId="0" fontId="26" fillId="0" borderId="56" xfId="0" applyFont="1" applyBorder="1" applyAlignment="1">
      <alignment horizontal="center" vertical="center" wrapText="1"/>
    </xf>
    <xf numFmtId="0" fontId="21" fillId="0" borderId="35" xfId="0" applyFont="1" applyBorder="1" applyAlignment="1">
      <alignment vertical="center" wrapText="1"/>
    </xf>
    <xf numFmtId="0" fontId="21" fillId="0" borderId="11" xfId="0" applyFont="1" applyBorder="1" applyAlignment="1">
      <alignment vertical="center" wrapText="1"/>
    </xf>
    <xf numFmtId="0" fontId="12" fillId="0" borderId="35" xfId="0" applyFont="1" applyBorder="1" applyAlignment="1">
      <alignment vertical="center" wrapText="1"/>
    </xf>
    <xf numFmtId="0" fontId="26" fillId="4" borderId="26" xfId="0" applyFont="1" applyFill="1" applyBorder="1" applyAlignment="1">
      <alignment vertical="center" wrapText="1"/>
    </xf>
    <xf numFmtId="0" fontId="59" fillId="10" borderId="127" xfId="0" applyFont="1" applyFill="1" applyBorder="1" applyAlignment="1" applyProtection="1">
      <alignment horizontal="center" vertical="center" wrapText="1"/>
      <protection locked="0"/>
    </xf>
    <xf numFmtId="0" fontId="39" fillId="0" borderId="66" xfId="0" applyFont="1" applyBorder="1" applyAlignment="1" applyProtection="1">
      <alignment horizontal="left" vertical="top" wrapText="1"/>
      <protection locked="0"/>
    </xf>
    <xf numFmtId="0" fontId="26" fillId="14" borderId="26" xfId="0" applyFont="1" applyFill="1" applyBorder="1" applyAlignment="1">
      <alignment vertical="center" wrapText="1"/>
    </xf>
    <xf numFmtId="0" fontId="26" fillId="14" borderId="31" xfId="0" applyFont="1" applyFill="1" applyBorder="1" applyAlignment="1">
      <alignment horizontal="center" vertical="center" wrapText="1"/>
    </xf>
    <xf numFmtId="43" fontId="26" fillId="14" borderId="26" xfId="1" applyFont="1" applyFill="1" applyBorder="1" applyAlignment="1">
      <alignment vertical="center" wrapText="1"/>
    </xf>
    <xf numFmtId="0" fontId="26" fillId="14" borderId="31" xfId="0" applyFont="1" applyFill="1" applyBorder="1" applyAlignment="1">
      <alignment horizontal="left" vertical="center" wrapText="1" indent="1"/>
    </xf>
    <xf numFmtId="49" fontId="56" fillId="10" borderId="140" xfId="0" applyNumberFormat="1" applyFont="1" applyFill="1" applyBorder="1" applyAlignment="1">
      <alignment horizontal="center" vertical="center" wrapText="1"/>
    </xf>
    <xf numFmtId="0" fontId="56" fillId="10" borderId="140" xfId="0" applyFont="1" applyFill="1" applyBorder="1" applyAlignment="1">
      <alignment horizontal="center" vertical="center" wrapText="1"/>
    </xf>
    <xf numFmtId="0" fontId="29" fillId="0" borderId="35" xfId="0" applyFont="1" applyBorder="1" applyAlignment="1">
      <alignment horizontal="center" vertical="center" wrapText="1"/>
    </xf>
    <xf numFmtId="0" fontId="26" fillId="0" borderId="86" xfId="0" applyFont="1" applyBorder="1" applyAlignment="1">
      <alignment vertical="center" wrapText="1"/>
    </xf>
    <xf numFmtId="0" fontId="21" fillId="0" borderId="84" xfId="0" applyFont="1" applyBorder="1" applyAlignment="1">
      <alignment vertical="center" wrapText="1"/>
    </xf>
    <xf numFmtId="0" fontId="26" fillId="0" borderId="117" xfId="0" applyFont="1" applyBorder="1" applyAlignment="1">
      <alignment vertical="center" wrapText="1"/>
    </xf>
    <xf numFmtId="49" fontId="23" fillId="0" borderId="95" xfId="2" applyNumberFormat="1" applyFont="1" applyBorder="1" applyAlignment="1">
      <alignment horizontal="right" vertical="center" wrapText="1" indent="1"/>
    </xf>
    <xf numFmtId="0" fontId="27" fillId="0" borderId="115" xfId="0" applyFont="1" applyBorder="1" applyAlignment="1">
      <alignment horizontal="right" vertical="center" wrapText="1"/>
    </xf>
    <xf numFmtId="0" fontId="62" fillId="10" borderId="40" xfId="0" applyFont="1" applyFill="1" applyBorder="1" applyAlignment="1">
      <alignment horizontal="center" vertical="center" wrapText="1"/>
    </xf>
    <xf numFmtId="0" fontId="62" fillId="10" borderId="73" xfId="0" applyFont="1" applyFill="1" applyBorder="1" applyAlignment="1">
      <alignment horizontal="center" vertical="center" wrapText="1"/>
    </xf>
    <xf numFmtId="0" fontId="57" fillId="10" borderId="103" xfId="0" applyFont="1" applyFill="1" applyBorder="1" applyAlignment="1">
      <alignment horizontal="center" vertical="center" wrapText="1"/>
    </xf>
    <xf numFmtId="0" fontId="57" fillId="10" borderId="104" xfId="0" applyFont="1" applyFill="1" applyBorder="1" applyAlignment="1">
      <alignment horizontal="center" vertical="center" wrapText="1"/>
    </xf>
    <xf numFmtId="49" fontId="59" fillId="10" borderId="108" xfId="0" applyNumberFormat="1" applyFont="1" applyFill="1" applyBorder="1" applyAlignment="1">
      <alignment horizontal="right" vertical="center" wrapText="1"/>
    </xf>
    <xf numFmtId="49" fontId="59" fillId="10" borderId="148" xfId="0" applyNumberFormat="1" applyFont="1" applyFill="1" applyBorder="1" applyAlignment="1">
      <alignment horizontal="right" vertical="center" wrapText="1"/>
    </xf>
    <xf numFmtId="49" fontId="59" fillId="10" borderId="137" xfId="0" applyNumberFormat="1" applyFont="1" applyFill="1" applyBorder="1" applyAlignment="1">
      <alignment horizontal="right" vertical="center" wrapText="1"/>
    </xf>
    <xf numFmtId="0" fontId="21" fillId="0" borderId="85" xfId="0" applyFont="1" applyBorder="1" applyAlignment="1">
      <alignment vertical="center" wrapText="1"/>
    </xf>
    <xf numFmtId="0" fontId="29" fillId="0" borderId="118" xfId="0" applyFont="1" applyBorder="1" applyAlignment="1">
      <alignment horizontal="center" vertical="center" wrapText="1"/>
    </xf>
    <xf numFmtId="0" fontId="26" fillId="10" borderId="4" xfId="0" applyFont="1" applyFill="1" applyBorder="1" applyAlignment="1">
      <alignment horizontal="center" vertical="center" wrapText="1"/>
    </xf>
    <xf numFmtId="0" fontId="56" fillId="10" borderId="74" xfId="0" applyFont="1" applyFill="1" applyBorder="1" applyAlignment="1">
      <alignment horizontal="center" vertical="center" wrapText="1"/>
    </xf>
    <xf numFmtId="0" fontId="56" fillId="10" borderId="0" xfId="0" applyFont="1" applyFill="1" applyAlignment="1">
      <alignment horizontal="center" vertical="center" wrapText="1"/>
    </xf>
    <xf numFmtId="0" fontId="56" fillId="10" borderId="1" xfId="0" applyFont="1" applyFill="1" applyBorder="1" applyAlignment="1">
      <alignment horizontal="center" vertical="center" wrapText="1"/>
    </xf>
    <xf numFmtId="0" fontId="21" fillId="5" borderId="11" xfId="0" applyFont="1" applyFill="1" applyBorder="1" applyAlignment="1">
      <alignment vertical="center" wrapText="1"/>
    </xf>
    <xf numFmtId="0" fontId="21" fillId="5" borderId="35" xfId="0" applyFont="1" applyFill="1" applyBorder="1" applyAlignment="1">
      <alignment vertical="center" wrapText="1"/>
    </xf>
    <xf numFmtId="0" fontId="26" fillId="2" borderId="56" xfId="0" applyFont="1" applyFill="1" applyBorder="1" applyAlignment="1">
      <alignment horizontal="left" vertical="center" wrapText="1" indent="1"/>
    </xf>
    <xf numFmtId="0" fontId="72" fillId="0" borderId="66" xfId="0" applyFont="1" applyBorder="1" applyAlignment="1" applyProtection="1">
      <alignment horizontal="left" vertical="top" wrapText="1" indent="1"/>
      <protection locked="0"/>
    </xf>
    <xf numFmtId="0" fontId="39" fillId="0" borderId="66" xfId="0" applyFont="1" applyBorder="1" applyAlignment="1" applyProtection="1">
      <alignment horizontal="left" vertical="top" wrapText="1" indent="1"/>
      <protection locked="0"/>
    </xf>
    <xf numFmtId="0" fontId="39" fillId="0" borderId="111" xfId="0" applyFont="1" applyBorder="1" applyAlignment="1" applyProtection="1">
      <alignment horizontal="left" vertical="top" wrapText="1" indent="1"/>
      <protection locked="0"/>
    </xf>
    <xf numFmtId="0" fontId="39" fillId="0" borderId="113" xfId="0" applyFont="1" applyBorder="1" applyAlignment="1" applyProtection="1">
      <alignment horizontal="left" vertical="top" wrapText="1" indent="1"/>
      <protection locked="0"/>
    </xf>
    <xf numFmtId="0" fontId="72" fillId="0" borderId="113" xfId="0" applyFont="1" applyBorder="1" applyAlignment="1" applyProtection="1">
      <alignment horizontal="left" vertical="top" wrapText="1" indent="1"/>
      <protection locked="0"/>
    </xf>
    <xf numFmtId="0" fontId="26" fillId="0" borderId="1" xfId="0" applyFont="1" applyBorder="1" applyAlignment="1">
      <alignment horizontal="center" vertical="center" wrapText="1"/>
    </xf>
    <xf numFmtId="0" fontId="26" fillId="14" borderId="26" xfId="0" applyFont="1" applyFill="1" applyBorder="1" applyAlignment="1">
      <alignment horizontal="center" vertical="center" wrapText="1"/>
    </xf>
    <xf numFmtId="0" fontId="47" fillId="14" borderId="26" xfId="0" applyFont="1" applyFill="1" applyBorder="1" applyAlignment="1">
      <alignment horizontal="center" vertical="center" wrapText="1"/>
    </xf>
    <xf numFmtId="0" fontId="56" fillId="10" borderId="77" xfId="0" applyFont="1" applyFill="1" applyBorder="1" applyAlignment="1">
      <alignment horizontal="center" vertical="center" wrapText="1"/>
    </xf>
    <xf numFmtId="0" fontId="56" fillId="10" borderId="19" xfId="0" applyFont="1" applyFill="1" applyBorder="1" applyAlignment="1">
      <alignment horizontal="center" vertical="center" wrapText="1"/>
    </xf>
    <xf numFmtId="0" fontId="26" fillId="4" borderId="26" xfId="0" applyFont="1" applyFill="1" applyBorder="1" applyAlignment="1">
      <alignment horizontal="center" vertical="center" wrapText="1"/>
    </xf>
    <xf numFmtId="0" fontId="28" fillId="2" borderId="35" xfId="0" applyFont="1" applyFill="1" applyBorder="1" applyAlignment="1">
      <alignment vertical="center" wrapText="1"/>
    </xf>
    <xf numFmtId="0" fontId="28" fillId="2" borderId="85" xfId="0" applyFont="1" applyFill="1" applyBorder="1" applyAlignment="1">
      <alignment vertical="center" wrapText="1"/>
    </xf>
    <xf numFmtId="0" fontId="28" fillId="2" borderId="15" xfId="0" applyFont="1" applyFill="1" applyBorder="1" applyAlignment="1">
      <alignment vertical="center" wrapText="1"/>
    </xf>
    <xf numFmtId="0" fontId="21" fillId="0" borderId="11" xfId="0" applyFont="1" applyBorder="1" applyAlignment="1">
      <alignment horizontal="right" vertical="center" wrapText="1"/>
    </xf>
    <xf numFmtId="0" fontId="32" fillId="0" borderId="29" xfId="0" applyFont="1" applyBorder="1" applyAlignment="1">
      <alignment horizontal="center" vertical="center" wrapText="1"/>
    </xf>
    <xf numFmtId="49" fontId="23" fillId="0" borderId="95" xfId="2" applyNumberFormat="1" applyFont="1" applyBorder="1" applyAlignment="1">
      <alignment horizontal="right" vertical="center" indent="1"/>
    </xf>
    <xf numFmtId="0" fontId="39" fillId="0" borderId="51" xfId="0" applyFont="1" applyBorder="1" applyAlignment="1" applyProtection="1">
      <alignment horizontal="left" vertical="top" wrapText="1" indent="1"/>
      <protection locked="0"/>
    </xf>
    <xf numFmtId="0" fontId="11" fillId="0" borderId="0" xfId="0" applyFont="1" applyAlignment="1">
      <alignment horizontal="center" vertical="center" wrapText="1"/>
    </xf>
    <xf numFmtId="0" fontId="56" fillId="10" borderId="41" xfId="0" applyFont="1" applyFill="1" applyBorder="1" applyAlignment="1">
      <alignment horizontal="center" vertical="center" wrapText="1"/>
    </xf>
    <xf numFmtId="0" fontId="56" fillId="10" borderId="72" xfId="0" applyFont="1" applyFill="1" applyBorder="1" applyAlignment="1">
      <alignment horizontal="center" vertical="center" wrapText="1"/>
    </xf>
    <xf numFmtId="0" fontId="56" fillId="10" borderId="45" xfId="0" applyFont="1" applyFill="1" applyBorder="1" applyAlignment="1">
      <alignment horizontal="center" vertical="center" wrapText="1"/>
    </xf>
    <xf numFmtId="0" fontId="56" fillId="10" borderId="42" xfId="0" applyFont="1" applyFill="1" applyBorder="1" applyAlignment="1">
      <alignment horizontal="center" vertical="center" wrapText="1"/>
    </xf>
    <xf numFmtId="0" fontId="56" fillId="10" borderId="43" xfId="0" applyFont="1" applyFill="1" applyBorder="1" applyAlignment="1">
      <alignment horizontal="center" vertical="center" wrapText="1"/>
    </xf>
    <xf numFmtId="0" fontId="56" fillId="10" borderId="68" xfId="0" applyFont="1" applyFill="1" applyBorder="1" applyAlignment="1">
      <alignment horizontal="center" vertical="center" wrapText="1"/>
    </xf>
    <xf numFmtId="0" fontId="56" fillId="10" borderId="69" xfId="0" applyFont="1" applyFill="1" applyBorder="1" applyAlignment="1">
      <alignment horizontal="center" vertical="center" wrapText="1"/>
    </xf>
    <xf numFmtId="0" fontId="56" fillId="10" borderId="70" xfId="0" applyFont="1" applyFill="1" applyBorder="1" applyAlignment="1">
      <alignment horizontal="center" vertical="center" wrapText="1"/>
    </xf>
    <xf numFmtId="0" fontId="56" fillId="10" borderId="71" xfId="0" applyFont="1" applyFill="1" applyBorder="1" applyAlignment="1">
      <alignment horizontal="center" vertical="center" wrapText="1"/>
    </xf>
    <xf numFmtId="9" fontId="57" fillId="10" borderId="1" xfId="4" applyFont="1" applyFill="1" applyBorder="1" applyAlignment="1">
      <alignment horizontal="center" vertical="center"/>
    </xf>
    <xf numFmtId="0" fontId="57" fillId="10" borderId="66" xfId="0" applyFont="1" applyFill="1" applyBorder="1" applyAlignment="1">
      <alignment horizontal="center" vertical="center"/>
    </xf>
    <xf numFmtId="0" fontId="57" fillId="10" borderId="30" xfId="0" applyFont="1" applyFill="1" applyBorder="1" applyAlignment="1">
      <alignment horizontal="center" vertical="center"/>
    </xf>
    <xf numFmtId="0" fontId="57" fillId="10" borderId="67" xfId="0" applyFont="1" applyFill="1" applyBorder="1" applyAlignment="1">
      <alignment horizontal="center" vertical="center"/>
    </xf>
    <xf numFmtId="164" fontId="57" fillId="10" borderId="43" xfId="0" applyNumberFormat="1" applyFont="1" applyFill="1" applyBorder="1" applyAlignment="1">
      <alignment horizontal="center" vertical="center"/>
    </xf>
    <xf numFmtId="0" fontId="21" fillId="0" borderId="11" xfId="0" applyFont="1" applyBorder="1" applyAlignment="1">
      <alignment horizontal="center" wrapText="1"/>
    </xf>
    <xf numFmtId="0" fontId="29" fillId="0" borderId="17" xfId="0" applyFont="1" applyBorder="1" applyAlignment="1">
      <alignment horizontal="center" vertical="center" wrapText="1"/>
    </xf>
    <xf numFmtId="0" fontId="29" fillId="0" borderId="77" xfId="0" applyFont="1" applyBorder="1" applyAlignment="1">
      <alignment horizontal="center" vertical="center"/>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46" fillId="0" borderId="54" xfId="0" applyFont="1" applyBorder="1" applyAlignment="1">
      <alignment vertical="center" wrapText="1"/>
    </xf>
    <xf numFmtId="0" fontId="46" fillId="0" borderId="94" xfId="0" applyFont="1" applyBorder="1" applyAlignment="1">
      <alignment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85" xfId="0" applyFont="1" applyBorder="1" applyAlignment="1">
      <alignment vertical="center" wrapText="1"/>
    </xf>
    <xf numFmtId="0" fontId="72" fillId="0" borderId="51" xfId="0" applyFont="1" applyBorder="1" applyAlignment="1" applyProtection="1">
      <alignment horizontal="left" vertical="top" wrapText="1" indent="1"/>
      <protection locked="0"/>
    </xf>
    <xf numFmtId="2" fontId="29" fillId="0" borderId="18" xfId="0" applyNumberFormat="1" applyFont="1" applyBorder="1" applyAlignment="1">
      <alignment horizontal="center" vertical="center"/>
    </xf>
    <xf numFmtId="2" fontId="29" fillId="0" borderId="18" xfId="0" applyNumberFormat="1" applyFont="1" applyBorder="1" applyAlignment="1">
      <alignment horizontal="center" vertical="center" wrapText="1"/>
    </xf>
    <xf numFmtId="0" fontId="29" fillId="0" borderId="76" xfId="0" applyFont="1" applyBorder="1" applyAlignment="1">
      <alignment horizontal="center" vertical="center" wrapText="1"/>
    </xf>
    <xf numFmtId="0" fontId="39" fillId="0" borderId="55" xfId="0" applyFont="1" applyBorder="1" applyAlignment="1">
      <alignment horizontal="left" vertical="top" wrapText="1"/>
    </xf>
    <xf numFmtId="0" fontId="39" fillId="0" borderId="6" xfId="0" applyFont="1" applyBorder="1" applyAlignment="1">
      <alignment horizontal="left" vertical="top" wrapText="1"/>
    </xf>
    <xf numFmtId="0" fontId="39" fillId="0" borderId="56" xfId="0" applyFont="1" applyBorder="1" applyAlignment="1">
      <alignment horizontal="left" vertical="top" wrapText="1"/>
    </xf>
    <xf numFmtId="0" fontId="39" fillId="0" borderId="8" xfId="0" applyFont="1" applyBorder="1" applyAlignment="1">
      <alignment horizontal="left" vertical="top" wrapText="1"/>
    </xf>
    <xf numFmtId="0" fontId="10" fillId="5" borderId="11" xfId="0" applyFont="1" applyFill="1" applyBorder="1" applyAlignment="1">
      <alignment vertical="center" wrapText="1"/>
    </xf>
    <xf numFmtId="0" fontId="29" fillId="0" borderId="156" xfId="0" applyFont="1" applyBorder="1" applyAlignment="1">
      <alignment horizontal="center" vertical="center"/>
    </xf>
    <xf numFmtId="0" fontId="29" fillId="0" borderId="76" xfId="0" applyFont="1" applyBorder="1" applyAlignment="1">
      <alignment horizontal="center" vertical="center"/>
    </xf>
    <xf numFmtId="0" fontId="29" fillId="0" borderId="78" xfId="0" applyFont="1" applyBorder="1" applyAlignment="1">
      <alignment horizontal="center" vertical="center" wrapText="1"/>
    </xf>
    <xf numFmtId="0" fontId="56" fillId="10" borderId="18" xfId="0" applyFont="1" applyFill="1" applyBorder="1" applyAlignment="1">
      <alignment horizontal="center" vertical="center" wrapText="1"/>
    </xf>
    <xf numFmtId="0" fontId="57" fillId="10" borderId="78" xfId="0" applyFont="1" applyFill="1" applyBorder="1" applyAlignment="1">
      <alignment vertical="center" wrapText="1"/>
    </xf>
    <xf numFmtId="0" fontId="59" fillId="10" borderId="102" xfId="0" applyFont="1" applyFill="1" applyBorder="1" applyAlignment="1">
      <alignment horizontal="center" vertical="center" wrapText="1"/>
    </xf>
    <xf numFmtId="0" fontId="29" fillId="0" borderId="11" xfId="0" applyFont="1" applyBorder="1" applyAlignment="1">
      <alignment vertical="center" wrapText="1"/>
    </xf>
    <xf numFmtId="0" fontId="39" fillId="0" borderId="75" xfId="0" applyFont="1" applyBorder="1" applyAlignment="1">
      <alignment horizontal="left" vertical="top" wrapText="1"/>
    </xf>
    <xf numFmtId="0" fontId="94" fillId="5" borderId="74" xfId="0" applyFont="1" applyFill="1" applyBorder="1" applyAlignment="1">
      <alignment horizontal="center" vertical="center"/>
    </xf>
    <xf numFmtId="0" fontId="56" fillId="10" borderId="34" xfId="0" applyFont="1" applyFill="1" applyBorder="1" applyAlignment="1">
      <alignment vertical="center" wrapText="1"/>
    </xf>
    <xf numFmtId="0" fontId="39" fillId="0" borderId="11" xfId="0" applyFont="1" applyBorder="1" applyAlignment="1">
      <alignment horizontal="center" vertical="center" wrapText="1"/>
    </xf>
    <xf numFmtId="0" fontId="83" fillId="0" borderId="0" xfId="0" applyFont="1" applyAlignment="1">
      <alignment horizontal="left" indent="2"/>
    </xf>
    <xf numFmtId="0" fontId="29" fillId="0" borderId="0" xfId="0" applyFont="1" applyAlignment="1">
      <alignment wrapText="1"/>
    </xf>
    <xf numFmtId="49" fontId="29" fillId="0" borderId="77" xfId="0" applyNumberFormat="1" applyFont="1" applyBorder="1" applyAlignment="1">
      <alignment horizontal="center" vertical="center"/>
    </xf>
    <xf numFmtId="49" fontId="29" fillId="0" borderId="17" xfId="0" applyNumberFormat="1" applyFont="1" applyBorder="1" applyAlignment="1">
      <alignment horizontal="center" vertical="center" wrapText="1"/>
    </xf>
    <xf numFmtId="0" fontId="29" fillId="0" borderId="156" xfId="0" applyFont="1" applyBorder="1" applyAlignment="1">
      <alignment horizontal="center" vertical="center" wrapText="1"/>
    </xf>
    <xf numFmtId="0" fontId="29" fillId="0" borderId="74" xfId="0" applyFont="1" applyBorder="1" applyAlignment="1">
      <alignment horizontal="left" vertical="center"/>
    </xf>
    <xf numFmtId="0" fontId="39" fillId="0" borderId="0" xfId="0" applyFont="1" applyAlignment="1">
      <alignment horizontal="left" vertical="top" wrapText="1"/>
    </xf>
    <xf numFmtId="0" fontId="39" fillId="0" borderId="0" xfId="0" applyFont="1" applyAlignment="1" applyProtection="1">
      <alignment horizontal="left" vertical="top" wrapText="1"/>
      <protection locked="0"/>
    </xf>
    <xf numFmtId="0" fontId="39" fillId="0" borderId="1" xfId="0" applyFont="1" applyBorder="1" applyAlignment="1" applyProtection="1">
      <alignment horizontal="left" vertical="top" wrapText="1"/>
      <protection locked="0"/>
    </xf>
    <xf numFmtId="0" fontId="29" fillId="0" borderId="76" xfId="0" applyFont="1" applyBorder="1" applyAlignment="1">
      <alignment horizontal="left" vertical="center"/>
    </xf>
    <xf numFmtId="0" fontId="39" fillId="0" borderId="0" xfId="0" applyFont="1" applyAlignment="1">
      <alignment vertical="top" wrapText="1"/>
    </xf>
    <xf numFmtId="49" fontId="39" fillId="0" borderId="0" xfId="0" applyNumberFormat="1" applyFont="1" applyAlignment="1">
      <alignment vertical="top" wrapText="1"/>
    </xf>
    <xf numFmtId="0" fontId="29" fillId="0" borderId="77" xfId="0" applyFont="1" applyBorder="1" applyAlignment="1">
      <alignment horizontal="center" vertical="center" wrapText="1"/>
    </xf>
    <xf numFmtId="0" fontId="82" fillId="5" borderId="74" xfId="0" applyFont="1" applyFill="1" applyBorder="1" applyAlignment="1">
      <alignment horizontal="center" vertical="center"/>
    </xf>
    <xf numFmtId="0" fontId="82" fillId="5" borderId="1" xfId="0" applyFont="1" applyFill="1" applyBorder="1" applyAlignment="1">
      <alignment horizontal="center" vertical="center"/>
    </xf>
    <xf numFmtId="49" fontId="25" fillId="5" borderId="1" xfId="0" applyNumberFormat="1" applyFont="1" applyFill="1" applyBorder="1" applyAlignment="1">
      <alignment horizontal="center" vertical="center"/>
    </xf>
    <xf numFmtId="0" fontId="94" fillId="10" borderId="104" xfId="0" applyFont="1" applyFill="1" applyBorder="1" applyAlignment="1">
      <alignment horizontal="left" vertical="center" wrapText="1" indent="1"/>
    </xf>
    <xf numFmtId="0" fontId="39" fillId="0" borderId="132" xfId="0" applyFont="1" applyBorder="1" applyAlignment="1">
      <alignment horizontal="left" vertical="top" wrapText="1"/>
    </xf>
    <xf numFmtId="49" fontId="39" fillId="0" borderId="6" xfId="0" applyNumberFormat="1" applyFont="1" applyBorder="1" applyAlignment="1">
      <alignment horizontal="left" vertical="top" wrapText="1"/>
    </xf>
    <xf numFmtId="0" fontId="94" fillId="0" borderId="0" xfId="0" applyFont="1" applyAlignment="1">
      <alignment vertical="center"/>
    </xf>
    <xf numFmtId="0" fontId="96" fillId="0" borderId="0" xfId="0" applyFont="1" applyAlignment="1">
      <alignment vertical="center"/>
    </xf>
    <xf numFmtId="0" fontId="38" fillId="0" borderId="0" xfId="0" applyFont="1" applyAlignment="1">
      <alignment vertical="center" wrapText="1"/>
    </xf>
    <xf numFmtId="0" fontId="97" fillId="0" borderId="77" xfId="0" applyFont="1" applyBorder="1" applyAlignment="1" applyProtection="1">
      <alignment horizontal="center" vertical="center" wrapText="1"/>
      <protection locked="0"/>
    </xf>
    <xf numFmtId="0" fontId="97" fillId="0" borderId="18" xfId="0" applyFont="1" applyBorder="1" applyAlignment="1" applyProtection="1">
      <alignment horizontal="center" vertical="center" wrapText="1"/>
      <protection locked="0"/>
    </xf>
    <xf numFmtId="0" fontId="97" fillId="0" borderId="19" xfId="0" applyFont="1" applyBorder="1" applyAlignment="1" applyProtection="1">
      <alignment horizontal="center" vertical="center" wrapText="1"/>
      <protection locked="0"/>
    </xf>
    <xf numFmtId="0" fontId="97" fillId="0" borderId="31" xfId="0" applyFont="1" applyBorder="1" applyAlignment="1" applyProtection="1">
      <alignment horizontal="center" vertical="center" wrapText="1"/>
      <protection locked="0"/>
    </xf>
    <xf numFmtId="0" fontId="97" fillId="0" borderId="4" xfId="0" applyFont="1" applyBorder="1" applyAlignment="1" applyProtection="1">
      <alignment horizontal="center" vertical="center" wrapText="1"/>
      <protection locked="0"/>
    </xf>
    <xf numFmtId="0" fontId="97" fillId="0" borderId="32" xfId="0" applyFont="1" applyBorder="1" applyAlignment="1" applyProtection="1">
      <alignment horizontal="center" vertical="center" wrapText="1"/>
      <protection locked="0"/>
    </xf>
    <xf numFmtId="0" fontId="97" fillId="0" borderId="6" xfId="0" applyFont="1" applyBorder="1" applyAlignment="1" applyProtection="1">
      <alignment horizontal="center" vertical="center" wrapText="1"/>
      <protection locked="0"/>
    </xf>
    <xf numFmtId="0" fontId="97" fillId="0" borderId="47" xfId="0" applyFont="1" applyBorder="1" applyAlignment="1" applyProtection="1">
      <alignment horizontal="center" vertical="center" wrapText="1"/>
      <protection locked="0"/>
    </xf>
    <xf numFmtId="0" fontId="97" fillId="0" borderId="8" xfId="0" applyFont="1" applyBorder="1" applyAlignment="1" applyProtection="1">
      <alignment horizontal="center" vertical="center" wrapText="1"/>
      <protection locked="0"/>
    </xf>
    <xf numFmtId="0" fontId="100" fillId="10" borderId="161" xfId="0" applyFont="1" applyFill="1" applyBorder="1" applyAlignment="1">
      <alignment horizontal="center" vertical="center" wrapText="1"/>
    </xf>
    <xf numFmtId="0" fontId="98" fillId="10" borderId="161" xfId="0" applyFont="1" applyFill="1" applyBorder="1" applyAlignment="1">
      <alignment horizontal="center" vertical="center" wrapText="1"/>
    </xf>
    <xf numFmtId="0" fontId="98" fillId="10" borderId="162" xfId="0" applyFont="1" applyFill="1" applyBorder="1" applyAlignment="1">
      <alignment horizontal="center" vertical="center" wrapText="1"/>
    </xf>
    <xf numFmtId="0" fontId="99" fillId="0" borderId="163" xfId="0" applyFont="1" applyBorder="1" applyAlignment="1">
      <alignment horizontal="left" vertical="center" wrapText="1" indent="1"/>
    </xf>
    <xf numFmtId="0" fontId="62" fillId="10" borderId="164" xfId="0" applyFont="1" applyFill="1" applyBorder="1" applyAlignment="1">
      <alignment horizontal="center" vertical="center" wrapText="1"/>
    </xf>
    <xf numFmtId="0" fontId="98" fillId="10" borderId="165" xfId="0" applyFont="1" applyFill="1" applyBorder="1" applyAlignment="1">
      <alignment horizontal="center" vertical="center" wrapText="1"/>
    </xf>
    <xf numFmtId="0" fontId="55" fillId="0" borderId="159" xfId="0" applyFont="1" applyBorder="1" applyAlignment="1">
      <alignment horizontal="left" vertical="center" wrapText="1" indent="1"/>
    </xf>
    <xf numFmtId="0" fontId="55" fillId="16" borderId="157" xfId="0" applyFont="1" applyFill="1" applyBorder="1" applyAlignment="1">
      <alignment horizontal="left" vertical="center" wrapText="1" indent="1"/>
    </xf>
    <xf numFmtId="0" fontId="88" fillId="5" borderId="157" xfId="0" applyFont="1" applyFill="1" applyBorder="1" applyAlignment="1">
      <alignment horizontal="center" vertical="center" wrapText="1"/>
    </xf>
    <xf numFmtId="0" fontId="88" fillId="5" borderId="13" xfId="0" applyFont="1" applyFill="1" applyBorder="1" applyAlignment="1">
      <alignment horizontal="center" vertical="center" wrapText="1"/>
    </xf>
    <xf numFmtId="0" fontId="88" fillId="5" borderId="105" xfId="0" applyFont="1" applyFill="1" applyBorder="1" applyAlignment="1">
      <alignment horizontal="center" vertical="center" wrapText="1"/>
    </xf>
    <xf numFmtId="0" fontId="55" fillId="16" borderId="32" xfId="0" applyFont="1" applyFill="1" applyBorder="1" applyAlignment="1">
      <alignment horizontal="left" vertical="center" wrapText="1" indent="1"/>
    </xf>
    <xf numFmtId="0" fontId="55" fillId="16" borderId="48" xfId="0" applyFont="1" applyFill="1" applyBorder="1" applyAlignment="1">
      <alignment horizontal="left" vertical="center" wrapText="1" indent="1"/>
    </xf>
    <xf numFmtId="0" fontId="88" fillId="5" borderId="166" xfId="0" applyFont="1" applyFill="1" applyBorder="1" applyAlignment="1">
      <alignment horizontal="center" vertical="center" wrapText="1"/>
    </xf>
    <xf numFmtId="0" fontId="55" fillId="16" borderId="166" xfId="0" applyFont="1" applyFill="1" applyBorder="1" applyAlignment="1">
      <alignment horizontal="left" vertical="center" wrapText="1" indent="1"/>
    </xf>
    <xf numFmtId="0" fontId="55" fillId="16" borderId="158" xfId="0" applyFont="1" applyFill="1" applyBorder="1" applyAlignment="1">
      <alignment horizontal="left" vertical="center" wrapText="1" indent="1"/>
    </xf>
    <xf numFmtId="0" fontId="88" fillId="0" borderId="159" xfId="0" applyFont="1" applyBorder="1" applyAlignment="1">
      <alignment horizontal="center" vertical="center" wrapText="1"/>
    </xf>
    <xf numFmtId="0" fontId="99" fillId="16" borderId="167" xfId="0" applyFont="1" applyFill="1" applyBorder="1" applyAlignment="1">
      <alignment horizontal="left" vertical="center" wrapText="1" indent="1"/>
    </xf>
    <xf numFmtId="0" fontId="0" fillId="0" borderId="0" xfId="0" applyAlignment="1">
      <alignment horizontal="center" vertical="center"/>
    </xf>
    <xf numFmtId="0" fontId="0" fillId="0" borderId="0" xfId="0" applyAlignment="1">
      <alignment horizontal="center"/>
    </xf>
    <xf numFmtId="0" fontId="39" fillId="0" borderId="146" xfId="0" applyFont="1" applyBorder="1" applyAlignment="1" applyProtection="1">
      <alignment horizontal="left" vertical="top" wrapText="1" indent="1"/>
      <protection locked="0"/>
    </xf>
    <xf numFmtId="0" fontId="40" fillId="0" borderId="94" xfId="0" applyFont="1" applyBorder="1" applyAlignment="1">
      <alignment horizontal="center"/>
    </xf>
    <xf numFmtId="0" fontId="59" fillId="10" borderId="103" xfId="0" applyFont="1" applyFill="1" applyBorder="1" applyAlignment="1">
      <alignment horizontal="center" vertical="center"/>
    </xf>
    <xf numFmtId="0" fontId="59" fillId="10" borderId="103" xfId="0" applyFont="1" applyFill="1" applyBorder="1" applyAlignment="1">
      <alignment horizontal="center" vertical="center" wrapText="1"/>
    </xf>
    <xf numFmtId="0" fontId="59" fillId="10" borderId="103" xfId="0" applyFont="1" applyFill="1" applyBorder="1" applyAlignment="1">
      <alignment horizontal="left" vertical="center" wrapText="1" indent="1"/>
    </xf>
    <xf numFmtId="0" fontId="39" fillId="0" borderId="4" xfId="0" applyFont="1" applyBorder="1" applyAlignment="1">
      <alignment horizontal="left" vertical="top" wrapText="1"/>
    </xf>
    <xf numFmtId="49" fontId="48" fillId="0" borderId="40" xfId="2" applyNumberFormat="1" applyFont="1" applyBorder="1" applyAlignment="1">
      <alignment horizontal="center" vertical="center"/>
    </xf>
    <xf numFmtId="49" fontId="22" fillId="0" borderId="40" xfId="0" applyNumberFormat="1" applyFont="1" applyBorder="1" applyAlignment="1">
      <alignment horizontal="center" vertical="center"/>
    </xf>
    <xf numFmtId="49" fontId="40" fillId="7" borderId="0" xfId="0" applyNumberFormat="1" applyFont="1" applyFill="1" applyAlignment="1">
      <alignment horizontal="left" vertical="center" wrapText="1" indent="2"/>
    </xf>
    <xf numFmtId="0" fontId="59" fillId="10" borderId="104" xfId="0" applyFont="1" applyFill="1" applyBorder="1" applyAlignment="1">
      <alignment horizontal="center" vertical="center" wrapText="1"/>
    </xf>
    <xf numFmtId="0" fontId="59" fillId="10" borderId="127" xfId="0" applyFont="1" applyFill="1" applyBorder="1" applyAlignment="1">
      <alignment horizontal="center" vertical="center" wrapText="1"/>
    </xf>
    <xf numFmtId="0" fontId="59" fillId="10" borderId="120" xfId="0" applyFont="1" applyFill="1" applyBorder="1" applyAlignment="1">
      <alignment horizontal="center" vertical="center" wrapText="1"/>
    </xf>
    <xf numFmtId="0" fontId="56" fillId="10" borderId="127" xfId="0" applyFont="1" applyFill="1" applyBorder="1" applyAlignment="1">
      <alignment horizontal="center" vertical="center" wrapText="1"/>
    </xf>
    <xf numFmtId="0" fontId="88" fillId="5" borderId="63" xfId="0" applyFont="1" applyFill="1" applyBorder="1" applyAlignment="1">
      <alignment horizontal="center" vertical="center" wrapText="1"/>
    </xf>
    <xf numFmtId="0" fontId="55" fillId="16" borderId="64" xfId="0" applyFont="1" applyFill="1" applyBorder="1" applyAlignment="1">
      <alignment horizontal="left" vertical="center" wrapText="1" indent="1"/>
    </xf>
    <xf numFmtId="0" fontId="0" fillId="0" borderId="114" xfId="0" applyBorder="1" applyAlignment="1">
      <alignment horizontal="center" vertical="center"/>
    </xf>
    <xf numFmtId="0" fontId="0" fillId="0" borderId="168" xfId="0" applyBorder="1"/>
    <xf numFmtId="0" fontId="98" fillId="10" borderId="169" xfId="0" applyFont="1" applyFill="1" applyBorder="1" applyAlignment="1">
      <alignment horizontal="center" vertical="center" wrapText="1"/>
    </xf>
    <xf numFmtId="0" fontId="98" fillId="10" borderId="170" xfId="0" applyFont="1" applyFill="1" applyBorder="1" applyAlignment="1">
      <alignment horizontal="center" vertical="center" wrapText="1"/>
    </xf>
    <xf numFmtId="0" fontId="98" fillId="10" borderId="171" xfId="0" applyFont="1" applyFill="1" applyBorder="1" applyAlignment="1">
      <alignment horizontal="center" vertical="center" wrapText="1"/>
    </xf>
    <xf numFmtId="0" fontId="98" fillId="10" borderId="172" xfId="0" applyFont="1" applyFill="1" applyBorder="1" applyAlignment="1">
      <alignment horizontal="center" vertical="center" wrapText="1"/>
    </xf>
    <xf numFmtId="0" fontId="98" fillId="10" borderId="173" xfId="0" applyFont="1" applyFill="1" applyBorder="1" applyAlignment="1">
      <alignment horizontal="center" vertical="center" wrapText="1"/>
    </xf>
    <xf numFmtId="49" fontId="98" fillId="10" borderId="171" xfId="0" applyNumberFormat="1" applyFont="1" applyFill="1" applyBorder="1" applyAlignment="1">
      <alignment horizontal="center" vertical="center" wrapText="1"/>
    </xf>
    <xf numFmtId="0" fontId="98" fillId="10" borderId="174" xfId="0" applyFont="1" applyFill="1" applyBorder="1" applyAlignment="1">
      <alignment horizontal="center" vertical="center" wrapText="1"/>
    </xf>
    <xf numFmtId="0" fontId="98" fillId="10" borderId="175" xfId="0" applyFont="1" applyFill="1" applyBorder="1" applyAlignment="1">
      <alignment horizontal="center" vertical="center" wrapText="1"/>
    </xf>
    <xf numFmtId="0" fontId="98" fillId="10" borderId="127" xfId="0" applyFont="1" applyFill="1" applyBorder="1" applyAlignment="1">
      <alignment horizontal="center" vertical="center" wrapText="1"/>
    </xf>
    <xf numFmtId="9" fontId="92" fillId="0" borderId="163" xfId="0" applyNumberFormat="1" applyFont="1" applyBorder="1" applyAlignment="1">
      <alignment horizontal="center" vertical="center" wrapText="1"/>
    </xf>
    <xf numFmtId="9" fontId="92" fillId="0" borderId="160" xfId="0" applyNumberFormat="1" applyFont="1" applyBorder="1" applyAlignment="1">
      <alignment horizontal="center" vertical="center" wrapText="1"/>
    </xf>
    <xf numFmtId="9" fontId="92" fillId="0" borderId="176" xfId="0" applyNumberFormat="1" applyFont="1" applyBorder="1" applyAlignment="1">
      <alignment horizontal="center" vertical="center" wrapText="1"/>
    </xf>
    <xf numFmtId="9" fontId="92" fillId="0" borderId="167" xfId="0" applyNumberFormat="1" applyFont="1" applyBorder="1" applyAlignment="1">
      <alignment horizontal="center" vertical="center" wrapText="1"/>
    </xf>
    <xf numFmtId="9" fontId="92" fillId="0" borderId="177" xfId="0" applyNumberFormat="1" applyFont="1" applyBorder="1" applyAlignment="1">
      <alignment horizontal="center" vertical="center" wrapText="1"/>
    </xf>
    <xf numFmtId="0" fontId="0" fillId="0" borderId="54" xfId="0" applyBorder="1"/>
    <xf numFmtId="0" fontId="98" fillId="10" borderId="179" xfId="0" applyFont="1" applyFill="1" applyBorder="1" applyAlignment="1">
      <alignment horizontal="center" vertical="center" wrapText="1"/>
    </xf>
    <xf numFmtId="0" fontId="98" fillId="10" borderId="180" xfId="0" applyFont="1" applyFill="1" applyBorder="1" applyAlignment="1">
      <alignment horizontal="center" vertical="center" wrapText="1"/>
    </xf>
    <xf numFmtId="0" fontId="55" fillId="16" borderId="181" xfId="0" applyFont="1" applyFill="1" applyBorder="1" applyAlignment="1">
      <alignment horizontal="left" vertical="center" wrapText="1" indent="1"/>
    </xf>
    <xf numFmtId="9" fontId="92" fillId="0" borderId="181" xfId="0" applyNumberFormat="1" applyFont="1" applyBorder="1" applyAlignment="1">
      <alignment horizontal="center" vertical="center" wrapText="1"/>
    </xf>
    <xf numFmtId="0" fontId="39" fillId="0" borderId="66" xfId="0" applyFont="1" applyBorder="1" applyAlignment="1">
      <alignment horizontal="left" vertical="top" wrapText="1" indent="1"/>
    </xf>
    <xf numFmtId="0" fontId="39" fillId="0" borderId="113" xfId="0" applyFont="1" applyBorder="1" applyAlignment="1">
      <alignment horizontal="left" vertical="top" wrapText="1" indent="1"/>
    </xf>
    <xf numFmtId="0" fontId="39" fillId="0" borderId="51" xfId="0" applyFont="1" applyBorder="1" applyAlignment="1">
      <alignment horizontal="left" vertical="top" wrapText="1" indent="1"/>
    </xf>
    <xf numFmtId="0" fontId="39" fillId="0" borderId="111" xfId="0" applyFont="1" applyBorder="1" applyAlignment="1">
      <alignment horizontal="left" vertical="top" wrapText="1" indent="1"/>
    </xf>
    <xf numFmtId="0" fontId="72" fillId="0" borderId="111" xfId="0" applyFont="1" applyBorder="1" applyAlignment="1">
      <alignment horizontal="left" vertical="top" wrapText="1" indent="1"/>
    </xf>
    <xf numFmtId="0" fontId="72" fillId="0" borderId="113" xfId="0" applyFont="1" applyBorder="1" applyAlignment="1">
      <alignment horizontal="left" vertical="top" wrapText="1" indent="1"/>
    </xf>
    <xf numFmtId="0" fontId="6" fillId="0" borderId="85" xfId="0" applyFont="1" applyBorder="1" applyAlignment="1">
      <alignment horizontal="left" vertical="top" wrapText="1" indent="1"/>
    </xf>
    <xf numFmtId="0" fontId="5" fillId="0" borderId="85" xfId="0" applyFont="1" applyBorder="1" applyAlignment="1">
      <alignment horizontal="left" vertical="top" wrapText="1" indent="1"/>
    </xf>
    <xf numFmtId="0" fontId="3" fillId="0" borderId="85" xfId="0" applyFont="1" applyBorder="1" applyAlignment="1">
      <alignment horizontal="left" vertical="top" wrapText="1" indent="1"/>
    </xf>
    <xf numFmtId="0" fontId="94" fillId="10" borderId="102" xfId="0" applyFont="1" applyFill="1" applyBorder="1" applyAlignment="1">
      <alignment horizontal="center" vertical="center"/>
    </xf>
    <xf numFmtId="0" fontId="108" fillId="0" borderId="160" xfId="0" applyFont="1" applyBorder="1" applyAlignment="1" applyProtection="1">
      <alignment horizontal="center" vertical="center" wrapText="1"/>
      <protection locked="0"/>
    </xf>
    <xf numFmtId="0" fontId="108" fillId="16" borderId="158" xfId="0" applyFont="1" applyFill="1" applyBorder="1" applyAlignment="1" applyProtection="1">
      <alignment horizontal="center" vertical="center" wrapText="1"/>
      <protection locked="0"/>
    </xf>
    <xf numFmtId="0" fontId="108" fillId="16" borderId="32" xfId="0" applyFont="1" applyFill="1" applyBorder="1" applyAlignment="1" applyProtection="1">
      <alignment horizontal="center" vertical="center" wrapText="1"/>
      <protection locked="0"/>
    </xf>
    <xf numFmtId="0" fontId="108" fillId="16" borderId="48" xfId="0" applyFont="1" applyFill="1" applyBorder="1" applyAlignment="1" applyProtection="1">
      <alignment horizontal="center" vertical="center" wrapText="1"/>
      <protection locked="0"/>
    </xf>
    <xf numFmtId="0" fontId="108" fillId="16" borderId="167" xfId="0" applyFont="1" applyFill="1" applyBorder="1" applyAlignment="1" applyProtection="1">
      <alignment horizontal="center" vertical="center" wrapText="1"/>
      <protection locked="0"/>
    </xf>
    <xf numFmtId="0" fontId="108" fillId="16" borderId="64" xfId="0" applyFont="1" applyFill="1" applyBorder="1" applyAlignment="1" applyProtection="1">
      <alignment horizontal="center" vertical="center" wrapText="1"/>
      <protection locked="0"/>
    </xf>
    <xf numFmtId="0" fontId="109" fillId="0" borderId="160" xfId="0" applyFont="1" applyBorder="1" applyAlignment="1" applyProtection="1">
      <alignment horizontal="center" vertical="center" wrapText="1"/>
      <protection locked="0"/>
    </xf>
    <xf numFmtId="0" fontId="109" fillId="16" borderId="158" xfId="0" applyFont="1" applyFill="1" applyBorder="1" applyAlignment="1" applyProtection="1">
      <alignment horizontal="center" vertical="center" wrapText="1"/>
      <protection locked="0"/>
    </xf>
    <xf numFmtId="0" fontId="109" fillId="16" borderId="32" xfId="0" applyFont="1" applyFill="1" applyBorder="1" applyAlignment="1" applyProtection="1">
      <alignment horizontal="center" vertical="center" wrapText="1"/>
      <protection locked="0"/>
    </xf>
    <xf numFmtId="0" fontId="109" fillId="16" borderId="48" xfId="0" applyFont="1" applyFill="1" applyBorder="1" applyAlignment="1" applyProtection="1">
      <alignment horizontal="center" vertical="center" wrapText="1"/>
      <protection locked="0"/>
    </xf>
    <xf numFmtId="0" fontId="109" fillId="16" borderId="167" xfId="0" applyFont="1" applyFill="1" applyBorder="1" applyAlignment="1" applyProtection="1">
      <alignment horizontal="center" vertical="center" wrapText="1"/>
      <protection locked="0"/>
    </xf>
    <xf numFmtId="0" fontId="109" fillId="16" borderId="64" xfId="0" applyFont="1" applyFill="1" applyBorder="1" applyAlignment="1" applyProtection="1">
      <alignment horizontal="center" vertical="center" wrapText="1"/>
      <protection locked="0"/>
    </xf>
    <xf numFmtId="0" fontId="108" fillId="0" borderId="163" xfId="0" applyFont="1" applyBorder="1" applyAlignment="1" applyProtection="1">
      <alignment horizontal="center" vertical="center" wrapText="1"/>
      <protection locked="0"/>
    </xf>
    <xf numFmtId="0" fontId="108" fillId="16" borderId="181" xfId="0" applyFont="1" applyFill="1" applyBorder="1" applyAlignment="1" applyProtection="1">
      <alignment horizontal="center" vertical="center" wrapText="1"/>
      <protection locked="0"/>
    </xf>
    <xf numFmtId="0" fontId="109" fillId="0" borderId="163" xfId="0" applyFont="1" applyBorder="1" applyAlignment="1" applyProtection="1">
      <alignment horizontal="center" vertical="center" wrapText="1"/>
      <protection locked="0"/>
    </xf>
    <xf numFmtId="0" fontId="109" fillId="16" borderId="181" xfId="0" applyFont="1" applyFill="1" applyBorder="1" applyAlignment="1" applyProtection="1">
      <alignment horizontal="center" vertical="center" wrapText="1"/>
      <protection locked="0"/>
    </xf>
    <xf numFmtId="0" fontId="39" fillId="0" borderId="178" xfId="0" applyFont="1" applyBorder="1" applyAlignment="1" applyProtection="1">
      <alignment horizontal="left" vertical="top" wrapText="1"/>
      <protection locked="0"/>
    </xf>
    <xf numFmtId="0" fontId="39" fillId="0" borderId="50" xfId="0" applyFont="1" applyBorder="1" applyAlignment="1" applyProtection="1">
      <alignment horizontal="left" vertical="top" wrapText="1"/>
      <protection locked="0"/>
    </xf>
    <xf numFmtId="0" fontId="39" fillId="0" borderId="152" xfId="0" applyFont="1" applyBorder="1" applyAlignment="1" applyProtection="1">
      <alignment horizontal="left" vertical="top" wrapText="1"/>
      <protection locked="0"/>
    </xf>
    <xf numFmtId="0" fontId="39" fillId="0" borderId="27" xfId="0" applyFont="1" applyBorder="1" applyAlignment="1" applyProtection="1">
      <alignment horizontal="left" vertical="top" wrapText="1"/>
      <protection locked="0"/>
    </xf>
    <xf numFmtId="0" fontId="39" fillId="0" borderId="182" xfId="0" applyFont="1" applyBorder="1" applyAlignment="1" applyProtection="1">
      <alignment horizontal="left" vertical="top" wrapText="1"/>
      <protection locked="0"/>
    </xf>
    <xf numFmtId="0" fontId="39" fillId="0" borderId="65" xfId="0" applyFont="1" applyBorder="1" applyAlignment="1" applyProtection="1">
      <alignment horizontal="left" vertical="top" wrapText="1"/>
      <protection locked="0"/>
    </xf>
    <xf numFmtId="0" fontId="97" fillId="0" borderId="44" xfId="0" applyFont="1" applyBorder="1" applyAlignment="1" applyProtection="1">
      <alignment horizontal="center" vertical="center" wrapText="1"/>
      <protection locked="0"/>
    </xf>
    <xf numFmtId="0" fontId="97" fillId="0" borderId="57" xfId="0" applyFont="1" applyBorder="1" applyAlignment="1" applyProtection="1">
      <alignment horizontal="center" vertical="center" wrapText="1"/>
      <protection locked="0"/>
    </xf>
    <xf numFmtId="0" fontId="97" fillId="0" borderId="59" xfId="0" applyFont="1" applyBorder="1" applyAlignment="1" applyProtection="1">
      <alignment horizontal="center" vertical="center" wrapText="1"/>
      <protection locked="0"/>
    </xf>
    <xf numFmtId="49" fontId="110" fillId="7" borderId="0" xfId="0" applyNumberFormat="1" applyFont="1" applyFill="1" applyAlignment="1" applyProtection="1">
      <alignment horizontal="left" vertical="center" wrapText="1"/>
      <protection locked="0"/>
    </xf>
    <xf numFmtId="0" fontId="25" fillId="18" borderId="13" xfId="5" applyFont="1" applyFill="1" applyBorder="1" applyAlignment="1">
      <alignment horizontal="center" vertical="center" wrapText="1"/>
    </xf>
    <xf numFmtId="0" fontId="25" fillId="18" borderId="157" xfId="5" applyFont="1" applyFill="1" applyBorder="1" applyAlignment="1">
      <alignment horizontal="center" vertical="center" wrapText="1"/>
    </xf>
    <xf numFmtId="1" fontId="27" fillId="0" borderId="26" xfId="0" applyNumberFormat="1" applyFont="1" applyBorder="1" applyAlignment="1" applyProtection="1">
      <alignment horizontal="center" vertical="center" wrapText="1"/>
      <protection locked="0"/>
    </xf>
    <xf numFmtId="1" fontId="26" fillId="14" borderId="26" xfId="0" applyNumberFormat="1" applyFont="1" applyFill="1" applyBorder="1" applyAlignment="1">
      <alignment horizontal="center" vertical="center" wrapText="1"/>
    </xf>
    <xf numFmtId="1" fontId="26" fillId="8" borderId="48" xfId="0" applyNumberFormat="1" applyFont="1" applyFill="1" applyBorder="1" applyAlignment="1">
      <alignment horizontal="center" vertical="center" wrapText="1"/>
    </xf>
    <xf numFmtId="1" fontId="27" fillId="2" borderId="48" xfId="0" applyNumberFormat="1" applyFont="1" applyFill="1" applyBorder="1" applyAlignment="1" applyProtection="1">
      <alignment horizontal="center" vertical="center" wrapText="1"/>
      <protection locked="0"/>
    </xf>
    <xf numFmtId="1" fontId="26" fillId="4" borderId="48" xfId="0" applyNumberFormat="1" applyFont="1" applyFill="1" applyBorder="1" applyAlignment="1">
      <alignment horizontal="center" vertical="center" wrapText="1"/>
    </xf>
    <xf numFmtId="1" fontId="27" fillId="2" borderId="48" xfId="0" applyNumberFormat="1" applyFont="1" applyFill="1" applyBorder="1" applyAlignment="1">
      <alignment horizontal="center" vertical="center" wrapText="1"/>
    </xf>
    <xf numFmtId="0" fontId="27" fillId="0" borderId="36" xfId="0" applyFont="1" applyBorder="1" applyAlignment="1">
      <alignment horizontal="center" vertical="center" wrapText="1"/>
    </xf>
    <xf numFmtId="0" fontId="27" fillId="2" borderId="76" xfId="0" applyFont="1" applyFill="1" applyBorder="1" applyAlignment="1">
      <alignment horizontal="center" vertical="center" wrapText="1"/>
    </xf>
    <xf numFmtId="0" fontId="27" fillId="0" borderId="77" xfId="0" applyFont="1" applyBorder="1" applyAlignment="1">
      <alignment horizontal="center" vertical="center" wrapText="1"/>
    </xf>
    <xf numFmtId="0" fontId="27" fillId="2" borderId="18" xfId="0" applyFont="1" applyFill="1" applyBorder="1" applyAlignment="1">
      <alignment horizontal="center" vertical="center" wrapText="1"/>
    </xf>
    <xf numFmtId="1" fontId="27" fillId="0" borderId="31" xfId="0" applyNumberFormat="1" applyFont="1" applyBorder="1" applyAlignment="1" applyProtection="1">
      <alignment horizontal="center" vertical="center" wrapText="1"/>
      <protection locked="0"/>
    </xf>
    <xf numFmtId="1" fontId="26" fillId="14" borderId="31" xfId="0" applyNumberFormat="1" applyFont="1" applyFill="1" applyBorder="1" applyAlignment="1">
      <alignment horizontal="center" vertical="center" wrapText="1"/>
    </xf>
    <xf numFmtId="1" fontId="26" fillId="8" borderId="32" xfId="0" applyNumberFormat="1" applyFont="1" applyFill="1" applyBorder="1" applyAlignment="1">
      <alignment horizontal="center" vertical="center" wrapText="1"/>
    </xf>
    <xf numFmtId="1" fontId="27" fillId="2" borderId="32" xfId="0" applyNumberFormat="1" applyFont="1" applyFill="1" applyBorder="1" applyAlignment="1">
      <alignment horizontal="center" vertical="center" wrapText="1"/>
    </xf>
    <xf numFmtId="0" fontId="29" fillId="2" borderId="18" xfId="0" applyFont="1" applyFill="1" applyBorder="1" applyAlignment="1">
      <alignment horizontal="center" vertical="center" wrapText="1"/>
    </xf>
    <xf numFmtId="1" fontId="27" fillId="2" borderId="32" xfId="0" applyNumberFormat="1" applyFont="1" applyFill="1" applyBorder="1" applyAlignment="1" applyProtection="1">
      <alignment horizontal="center" vertical="center" wrapText="1"/>
      <protection locked="0"/>
    </xf>
    <xf numFmtId="1" fontId="27" fillId="0" borderId="31" xfId="0" applyNumberFormat="1" applyFont="1" applyBorder="1" applyAlignment="1">
      <alignment horizontal="center" vertical="center" wrapText="1"/>
    </xf>
    <xf numFmtId="0" fontId="27" fillId="0" borderId="18" xfId="0" applyFont="1" applyBorder="1" applyAlignment="1">
      <alignment horizontal="center" vertical="center" wrapText="1"/>
    </xf>
    <xf numFmtId="1" fontId="26" fillId="14" borderId="31" xfId="0" applyNumberFormat="1" applyFont="1" applyFill="1" applyBorder="1" applyAlignment="1">
      <alignment horizontal="left" vertical="center" wrapText="1" indent="1"/>
    </xf>
    <xf numFmtId="1" fontId="26" fillId="14" borderId="32" xfId="0" applyNumberFormat="1" applyFont="1" applyFill="1" applyBorder="1" applyAlignment="1">
      <alignment horizontal="left" vertical="center" wrapText="1" indent="1"/>
    </xf>
    <xf numFmtId="1" fontId="29" fillId="0" borderId="3" xfId="0" applyNumberFormat="1" applyFont="1" applyBorder="1" applyAlignment="1">
      <alignment horizontal="center" vertical="center"/>
    </xf>
    <xf numFmtId="1" fontId="27" fillId="0" borderId="26" xfId="0" applyNumberFormat="1" applyFont="1" applyBorder="1" applyAlignment="1">
      <alignment horizontal="center" vertical="center" wrapText="1"/>
    </xf>
    <xf numFmtId="1" fontId="27" fillId="0" borderId="1" xfId="0" applyNumberFormat="1" applyFont="1" applyBorder="1" applyAlignment="1">
      <alignment horizontal="center" vertical="center" wrapText="1"/>
    </xf>
    <xf numFmtId="1" fontId="27" fillId="0" borderId="37" xfId="0" applyNumberFormat="1" applyFont="1" applyBorder="1" applyAlignment="1">
      <alignment horizontal="center" vertical="center" wrapText="1"/>
    </xf>
    <xf numFmtId="1" fontId="26" fillId="15" borderId="26" xfId="0" applyNumberFormat="1" applyFont="1" applyFill="1" applyBorder="1" applyAlignment="1">
      <alignment vertical="center" wrapText="1"/>
    </xf>
    <xf numFmtId="1" fontId="26" fillId="14" borderId="32" xfId="0" applyNumberFormat="1" applyFont="1" applyFill="1" applyBorder="1" applyAlignment="1">
      <alignment horizontal="center" vertical="center" wrapText="1"/>
    </xf>
    <xf numFmtId="1" fontId="27" fillId="0" borderId="32" xfId="0" applyNumberFormat="1" applyFont="1" applyBorder="1" applyAlignment="1" applyProtection="1">
      <alignment horizontal="center" vertical="center" wrapText="1"/>
      <protection locked="0"/>
    </xf>
    <xf numFmtId="1" fontId="27" fillId="0" borderId="32" xfId="0" applyNumberFormat="1" applyFont="1" applyBorder="1" applyAlignment="1">
      <alignment horizontal="center" vertical="center" wrapText="1"/>
    </xf>
    <xf numFmtId="1" fontId="26" fillId="4" borderId="32" xfId="0" applyNumberFormat="1" applyFont="1" applyFill="1" applyBorder="1" applyAlignment="1">
      <alignment horizontal="center" vertical="center" wrapText="1"/>
    </xf>
    <xf numFmtId="1" fontId="26" fillId="4" borderId="32" xfId="0" applyNumberFormat="1" applyFont="1" applyFill="1" applyBorder="1" applyAlignment="1" applyProtection="1">
      <alignment horizontal="center" vertical="center" wrapText="1"/>
      <protection locked="0"/>
    </xf>
    <xf numFmtId="1" fontId="26" fillId="14" borderId="26" xfId="1" applyNumberFormat="1" applyFont="1" applyFill="1" applyBorder="1" applyAlignment="1">
      <alignment vertical="center" wrapText="1"/>
    </xf>
    <xf numFmtId="1" fontId="26" fillId="14" borderId="26" xfId="0" applyNumberFormat="1" applyFont="1" applyFill="1" applyBorder="1" applyAlignment="1">
      <alignment vertical="center" wrapText="1"/>
    </xf>
    <xf numFmtId="1" fontId="26" fillId="14" borderId="31" xfId="0" applyNumberFormat="1" applyFont="1" applyFill="1" applyBorder="1" applyAlignment="1">
      <alignment vertical="center" wrapText="1"/>
    </xf>
    <xf numFmtId="1" fontId="26" fillId="4" borderId="26" xfId="0" applyNumberFormat="1" applyFont="1" applyFill="1" applyBorder="1" applyAlignment="1">
      <alignment vertical="center" wrapText="1"/>
    </xf>
    <xf numFmtId="1" fontId="26" fillId="4" borderId="31" xfId="0" applyNumberFormat="1" applyFont="1" applyFill="1" applyBorder="1" applyAlignment="1">
      <alignment horizontal="center" vertical="center" wrapText="1"/>
    </xf>
    <xf numFmtId="1" fontId="27" fillId="0" borderId="48" xfId="0" applyNumberFormat="1" applyFont="1" applyBorder="1" applyAlignment="1">
      <alignment horizontal="center" vertical="center" wrapText="1"/>
    </xf>
    <xf numFmtId="0" fontId="27" fillId="0" borderId="131" xfId="0" applyFont="1" applyBorder="1" applyAlignment="1">
      <alignment horizontal="center" vertical="center" wrapText="1"/>
    </xf>
    <xf numFmtId="1" fontId="27" fillId="0" borderId="130" xfId="0" applyNumberFormat="1" applyFont="1" applyBorder="1" applyAlignment="1" applyProtection="1">
      <alignment horizontal="center" vertical="center" wrapText="1"/>
      <protection locked="0"/>
    </xf>
    <xf numFmtId="1" fontId="26" fillId="4" borderId="130" xfId="0" applyNumberFormat="1" applyFont="1" applyFill="1" applyBorder="1" applyAlignment="1">
      <alignment horizontal="center" vertical="center" wrapText="1"/>
    </xf>
    <xf numFmtId="1" fontId="27" fillId="0" borderId="132" xfId="0" applyNumberFormat="1" applyFont="1" applyBorder="1" applyAlignment="1">
      <alignment horizontal="center" vertical="center" wrapText="1"/>
    </xf>
    <xf numFmtId="0" fontId="59" fillId="10" borderId="135" xfId="0" applyFont="1" applyFill="1" applyBorder="1" applyAlignment="1">
      <alignment horizontal="center" vertical="center" wrapText="1"/>
    </xf>
    <xf numFmtId="1" fontId="26" fillId="4" borderId="130" xfId="0" applyNumberFormat="1" applyFont="1" applyFill="1" applyBorder="1" applyAlignment="1">
      <alignment vertical="center" wrapText="1"/>
    </xf>
    <xf numFmtId="1" fontId="26" fillId="4" borderId="31" xfId="0" applyNumberFormat="1" applyFont="1" applyFill="1" applyBorder="1" applyAlignment="1">
      <alignment vertical="center" wrapText="1"/>
    </xf>
    <xf numFmtId="1" fontId="27" fillId="0" borderId="4" xfId="0" applyNumberFormat="1" applyFont="1" applyBorder="1" applyAlignment="1">
      <alignment horizontal="center" vertical="center" wrapText="1"/>
    </xf>
    <xf numFmtId="1" fontId="27" fillId="0" borderId="1" xfId="0" applyNumberFormat="1" applyFont="1" applyBorder="1" applyAlignment="1">
      <alignment horizontal="center" vertical="center"/>
    </xf>
    <xf numFmtId="1" fontId="27" fillId="0" borderId="37" xfId="0" applyNumberFormat="1" applyFont="1" applyBorder="1" applyAlignment="1">
      <alignment horizontal="center" vertical="center"/>
    </xf>
    <xf numFmtId="1" fontId="26" fillId="0" borderId="31" xfId="0" applyNumberFormat="1" applyFont="1" applyBorder="1" applyAlignment="1" applyProtection="1">
      <alignment horizontal="center" vertical="center" wrapText="1"/>
      <protection locked="0"/>
    </xf>
    <xf numFmtId="1" fontId="26" fillId="2" borderId="48" xfId="0" applyNumberFormat="1" applyFont="1" applyFill="1" applyBorder="1" applyAlignment="1" applyProtection="1">
      <alignment horizontal="center" vertical="center" wrapText="1"/>
      <protection locked="0"/>
    </xf>
    <xf numFmtId="0" fontId="27" fillId="0" borderId="76" xfId="0" applyFont="1" applyBorder="1" applyAlignment="1">
      <alignment horizontal="center" vertical="center" wrapText="1"/>
    </xf>
    <xf numFmtId="1" fontId="26" fillId="4" borderId="58" xfId="0" applyNumberFormat="1" applyFont="1" applyFill="1" applyBorder="1" applyAlignment="1">
      <alignment vertical="center" wrapText="1"/>
    </xf>
    <xf numFmtId="1" fontId="26" fillId="4" borderId="32" xfId="0" applyNumberFormat="1" applyFont="1" applyFill="1" applyBorder="1" applyAlignment="1">
      <alignment vertical="center" wrapText="1"/>
    </xf>
    <xf numFmtId="1" fontId="26" fillId="4" borderId="26" xfId="0" applyNumberFormat="1" applyFont="1" applyFill="1" applyBorder="1" applyAlignment="1">
      <alignment horizontal="center" vertical="center" wrapText="1"/>
    </xf>
    <xf numFmtId="1" fontId="26" fillId="4" borderId="26" xfId="0" applyNumberFormat="1" applyFont="1" applyFill="1" applyBorder="1" applyAlignment="1">
      <alignment horizontal="left" vertical="center" wrapText="1"/>
    </xf>
    <xf numFmtId="1" fontId="26" fillId="0" borderId="26" xfId="0" applyNumberFormat="1" applyFont="1" applyBorder="1" applyAlignment="1" applyProtection="1">
      <alignment horizontal="center" vertical="center" wrapText="1"/>
      <protection locked="0"/>
    </xf>
    <xf numFmtId="3" fontId="27" fillId="0" borderId="26" xfId="0" applyNumberFormat="1" applyFont="1" applyBorder="1" applyAlignment="1" applyProtection="1">
      <alignment horizontal="center" vertical="center" wrapText="1"/>
      <protection locked="0"/>
    </xf>
    <xf numFmtId="3" fontId="26" fillId="4" borderId="26" xfId="0" applyNumberFormat="1" applyFont="1" applyFill="1" applyBorder="1" applyAlignment="1">
      <alignment horizontal="center" vertical="center" wrapText="1"/>
    </xf>
    <xf numFmtId="3" fontId="26" fillId="4" borderId="48" xfId="0" applyNumberFormat="1" applyFont="1" applyFill="1" applyBorder="1" applyAlignment="1">
      <alignment horizontal="center" vertical="center" wrapText="1"/>
    </xf>
    <xf numFmtId="3" fontId="27" fillId="2" borderId="48" xfId="0" applyNumberFormat="1" applyFont="1" applyFill="1" applyBorder="1" applyAlignment="1">
      <alignment horizontal="center" vertical="center" wrapText="1"/>
    </xf>
    <xf numFmtId="0" fontId="27" fillId="2" borderId="77" xfId="0" applyFont="1" applyFill="1" applyBorder="1" applyAlignment="1">
      <alignment horizontal="center" vertical="center" wrapText="1"/>
    </xf>
    <xf numFmtId="1" fontId="27" fillId="2" borderId="31" xfId="0" applyNumberFormat="1" applyFont="1" applyFill="1" applyBorder="1" applyAlignment="1">
      <alignment horizontal="center" vertical="center" wrapText="1"/>
    </xf>
    <xf numFmtId="9" fontId="29" fillId="2" borderId="21" xfId="0" applyNumberFormat="1" applyFont="1" applyFill="1" applyBorder="1" applyAlignment="1">
      <alignment horizontal="center" vertical="center"/>
    </xf>
    <xf numFmtId="0" fontId="29" fillId="2" borderId="49" xfId="0" applyFont="1" applyFill="1" applyBorder="1" applyAlignment="1">
      <alignment horizontal="center" vertical="center"/>
    </xf>
    <xf numFmtId="164" fontId="29" fillId="2" borderId="53" xfId="0" applyNumberFormat="1" applyFont="1" applyFill="1" applyBorder="1" applyAlignment="1">
      <alignment horizontal="center" vertical="center"/>
    </xf>
    <xf numFmtId="0" fontId="29" fillId="2" borderId="51" xfId="0" applyFont="1" applyFill="1" applyBorder="1" applyAlignment="1">
      <alignment horizontal="center" vertical="center"/>
    </xf>
    <xf numFmtId="9" fontId="29" fillId="2" borderId="53" xfId="0" applyNumberFormat="1" applyFont="1" applyFill="1" applyBorder="1" applyAlignment="1">
      <alignment horizontal="center" vertical="center"/>
    </xf>
    <xf numFmtId="1" fontId="29" fillId="2" borderId="51" xfId="0" applyNumberFormat="1" applyFont="1" applyFill="1" applyBorder="1" applyAlignment="1">
      <alignment horizontal="center" vertical="center"/>
    </xf>
    <xf numFmtId="9" fontId="29" fillId="2" borderId="61" xfId="0" applyNumberFormat="1" applyFont="1" applyFill="1" applyBorder="1" applyAlignment="1">
      <alignment horizontal="center" vertical="center"/>
    </xf>
    <xf numFmtId="0" fontId="29" fillId="2" borderId="62" xfId="0" applyFont="1" applyFill="1" applyBorder="1" applyAlignment="1">
      <alignment horizontal="center" vertical="center"/>
    </xf>
    <xf numFmtId="0" fontId="29" fillId="2" borderId="11" xfId="0" applyFont="1" applyFill="1" applyBorder="1" applyAlignment="1">
      <alignment horizontal="center" vertical="center"/>
    </xf>
    <xf numFmtId="9" fontId="29" fillId="2" borderId="49" xfId="0" applyNumberFormat="1" applyFont="1" applyFill="1" applyBorder="1" applyAlignment="1">
      <alignment horizontal="center" vertical="center"/>
    </xf>
    <xf numFmtId="0" fontId="29" fillId="2" borderId="5" xfId="0" applyFont="1" applyFill="1" applyBorder="1" applyAlignment="1">
      <alignment horizontal="center" vertical="center"/>
    </xf>
    <xf numFmtId="9" fontId="29" fillId="2" borderId="51" xfId="0" applyNumberFormat="1" applyFont="1" applyFill="1" applyBorder="1" applyAlignment="1">
      <alignment horizontal="center" vertical="center"/>
    </xf>
    <xf numFmtId="0" fontId="29" fillId="2" borderId="151" xfId="0" applyFont="1" applyFill="1" applyBorder="1" applyAlignment="1">
      <alignment horizontal="center" vertical="center"/>
    </xf>
    <xf numFmtId="9" fontId="29" fillId="2" borderId="62" xfId="0" applyNumberFormat="1" applyFont="1" applyFill="1" applyBorder="1" applyAlignment="1">
      <alignment horizontal="center" vertical="center"/>
    </xf>
    <xf numFmtId="0" fontId="57" fillId="10" borderId="0" xfId="0" applyFont="1" applyFill="1" applyAlignment="1">
      <alignment horizontal="center" vertical="center"/>
    </xf>
    <xf numFmtId="9" fontId="57" fillId="10" borderId="68" xfId="0" applyNumberFormat="1" applyFont="1" applyFill="1" applyBorder="1" applyAlignment="1">
      <alignment horizontal="center" vertical="center"/>
    </xf>
    <xf numFmtId="0" fontId="56" fillId="10" borderId="92" xfId="0" applyFont="1" applyFill="1" applyBorder="1" applyAlignment="1">
      <alignment horizontal="center" vertical="center" wrapText="1"/>
    </xf>
    <xf numFmtId="49" fontId="48" fillId="0" borderId="40" xfId="2" applyNumberFormat="1" applyFont="1" applyBorder="1" applyAlignment="1">
      <alignment horizontal="center" vertical="center" wrapText="1"/>
    </xf>
    <xf numFmtId="0" fontId="45" fillId="0" borderId="0" xfId="0" applyFont="1" applyAlignment="1">
      <alignment horizontal="center"/>
    </xf>
    <xf numFmtId="0" fontId="46" fillId="0" borderId="0" xfId="0" applyFont="1" applyAlignment="1">
      <alignment horizontal="center" vertical="center" wrapText="1"/>
    </xf>
    <xf numFmtId="0" fontId="26" fillId="0" borderId="0" xfId="0" applyFont="1" applyAlignment="1">
      <alignment horizontal="center" vertical="center" wrapText="1"/>
    </xf>
    <xf numFmtId="0" fontId="50" fillId="0" borderId="0" xfId="0" applyFont="1" applyAlignment="1">
      <alignment horizontal="left" vertical="center" wrapText="1"/>
    </xf>
    <xf numFmtId="0" fontId="50" fillId="0" borderId="0" xfId="0" applyFont="1" applyAlignment="1">
      <alignment horizontal="left" vertical="top" wrapText="1"/>
    </xf>
    <xf numFmtId="0" fontId="29" fillId="0" borderId="0" xfId="0" applyFont="1" applyAlignment="1">
      <alignment horizontal="center" vertical="center" wrapText="1"/>
    </xf>
    <xf numFmtId="0" fontId="94" fillId="12" borderId="86" xfId="0" applyFont="1" applyFill="1" applyBorder="1" applyAlignment="1">
      <alignment horizontal="center" vertical="center"/>
    </xf>
    <xf numFmtId="0" fontId="94" fillId="12" borderId="11" xfId="0" applyFont="1" applyFill="1" applyBorder="1" applyAlignment="1">
      <alignment horizontal="center" vertical="center"/>
    </xf>
    <xf numFmtId="0" fontId="94" fillId="12" borderId="84" xfId="0" applyFont="1" applyFill="1" applyBorder="1" applyAlignment="1">
      <alignment horizontal="center" vertical="center"/>
    </xf>
    <xf numFmtId="0" fontId="9" fillId="0" borderId="40" xfId="0" applyFont="1" applyBorder="1" applyAlignment="1">
      <alignment horizontal="left" vertical="center" wrapText="1"/>
    </xf>
    <xf numFmtId="0" fontId="9" fillId="0" borderId="73" xfId="0" applyFont="1" applyBorder="1" applyAlignment="1">
      <alignment horizontal="left" vertical="center" wrapText="1"/>
    </xf>
    <xf numFmtId="0" fontId="79" fillId="10" borderId="35" xfId="0" applyFont="1" applyFill="1" applyBorder="1" applyAlignment="1">
      <alignment horizontal="center" vertical="center" wrapText="1"/>
    </xf>
    <xf numFmtId="0" fontId="79" fillId="10" borderId="122" xfId="0" applyFont="1" applyFill="1" applyBorder="1" applyAlignment="1">
      <alignment horizontal="center" vertical="center" wrapText="1"/>
    </xf>
    <xf numFmtId="0" fontId="94" fillId="12" borderId="28" xfId="0" applyFont="1" applyFill="1" applyBorder="1" applyAlignment="1">
      <alignment horizontal="center" vertical="center"/>
    </xf>
    <xf numFmtId="0" fontId="94" fillId="12" borderId="29" xfId="0" applyFont="1" applyFill="1" applyBorder="1" applyAlignment="1">
      <alignment horizontal="center" vertical="center"/>
    </xf>
    <xf numFmtId="0" fontId="94" fillId="12" borderId="96" xfId="0" applyFont="1" applyFill="1" applyBorder="1" applyAlignment="1">
      <alignment horizontal="center"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4" fillId="0" borderId="20" xfId="0" applyFont="1" applyBorder="1" applyAlignment="1">
      <alignment horizontal="left" vertical="center" wrapText="1"/>
    </xf>
    <xf numFmtId="0" fontId="3" fillId="0" borderId="0" xfId="0" applyFont="1" applyAlignment="1">
      <alignment horizontal="left" vertical="center" wrapText="1"/>
    </xf>
    <xf numFmtId="0" fontId="58" fillId="2" borderId="0" xfId="0" applyFont="1" applyFill="1" applyAlignment="1">
      <alignment horizontal="center" vertical="center"/>
    </xf>
    <xf numFmtId="0" fontId="58" fillId="2" borderId="20" xfId="0" applyFont="1" applyFill="1" applyBorder="1" applyAlignment="1">
      <alignment horizontal="center" vertical="center"/>
    </xf>
    <xf numFmtId="0" fontId="24" fillId="2" borderId="54" xfId="0" applyFont="1" applyFill="1" applyBorder="1" applyAlignment="1">
      <alignment horizontal="center" vertical="center" wrapText="1"/>
    </xf>
    <xf numFmtId="0" fontId="24" fillId="2" borderId="0" xfId="0" applyFont="1" applyFill="1" applyAlignment="1">
      <alignment horizontal="center" vertical="center" wrapText="1"/>
    </xf>
    <xf numFmtId="0" fontId="24" fillId="2" borderId="20" xfId="0" applyFont="1" applyFill="1" applyBorder="1" applyAlignment="1">
      <alignment horizontal="center" vertical="center" wrapText="1"/>
    </xf>
    <xf numFmtId="0" fontId="29" fillId="0" borderId="138" xfId="0" applyFont="1" applyBorder="1" applyAlignment="1">
      <alignment horizontal="left" vertical="center" wrapText="1" indent="1"/>
    </xf>
    <xf numFmtId="0" fontId="14" fillId="0" borderId="139" xfId="0" applyFont="1" applyBorder="1" applyAlignment="1">
      <alignment horizontal="left" vertical="center" wrapText="1" indent="1"/>
    </xf>
    <xf numFmtId="0" fontId="46" fillId="3" borderId="28" xfId="0" applyFont="1" applyFill="1" applyBorder="1" applyAlignment="1">
      <alignment horizontal="center" vertical="center" wrapText="1"/>
    </xf>
    <xf numFmtId="0" fontId="46" fillId="3" borderId="29" xfId="0" applyFont="1" applyFill="1" applyBorder="1" applyAlignment="1">
      <alignment horizontal="center" vertical="center" wrapText="1"/>
    </xf>
    <xf numFmtId="0" fontId="46" fillId="3" borderId="96" xfId="0" applyFont="1" applyFill="1" applyBorder="1" applyAlignment="1">
      <alignment horizontal="center" vertical="center" wrapText="1"/>
    </xf>
    <xf numFmtId="0" fontId="59" fillId="10" borderId="101" xfId="0" applyFont="1" applyFill="1" applyBorder="1" applyAlignment="1">
      <alignment horizontal="left" vertical="center" wrapText="1" indent="1"/>
    </xf>
    <xf numFmtId="0" fontId="59" fillId="10" borderId="106" xfId="0" applyFont="1" applyFill="1" applyBorder="1" applyAlignment="1">
      <alignment horizontal="left" vertical="center" wrapText="1" indent="1"/>
    </xf>
    <xf numFmtId="0" fontId="66" fillId="9" borderId="94" xfId="2" applyFont="1" applyFill="1" applyBorder="1" applyAlignment="1" applyProtection="1">
      <alignment horizontal="center" vertical="center"/>
      <protection locked="0"/>
    </xf>
    <xf numFmtId="0" fontId="66" fillId="9" borderId="40" xfId="2" applyFont="1" applyFill="1" applyBorder="1" applyAlignment="1" applyProtection="1">
      <alignment horizontal="center" vertical="center"/>
      <protection locked="0"/>
    </xf>
    <xf numFmtId="0" fontId="66" fillId="9" borderId="73" xfId="2" applyFont="1" applyFill="1" applyBorder="1" applyAlignment="1" applyProtection="1">
      <alignment horizontal="center" vertical="center"/>
      <protection locked="0"/>
    </xf>
    <xf numFmtId="0" fontId="62" fillId="10" borderId="78" xfId="0" applyFont="1" applyFill="1" applyBorder="1" applyAlignment="1">
      <alignment horizontal="center" vertical="center" wrapText="1"/>
    </xf>
    <xf numFmtId="0" fontId="62" fillId="10" borderId="40" xfId="0" applyFont="1" applyFill="1" applyBorder="1" applyAlignment="1">
      <alignment horizontal="center" vertical="center" wrapText="1"/>
    </xf>
    <xf numFmtId="0" fontId="62" fillId="10" borderId="73" xfId="0" applyFont="1" applyFill="1" applyBorder="1" applyAlignment="1">
      <alignment horizontal="center" vertical="center" wrapText="1"/>
    </xf>
    <xf numFmtId="0" fontId="57" fillId="10" borderId="101" xfId="0" applyFont="1" applyFill="1" applyBorder="1" applyAlignment="1">
      <alignment horizontal="center" vertical="center" wrapText="1"/>
    </xf>
    <xf numFmtId="0" fontId="57" fillId="10" borderId="106" xfId="0" applyFont="1" applyFill="1" applyBorder="1" applyAlignment="1">
      <alignment horizontal="center" vertical="center" wrapText="1"/>
    </xf>
    <xf numFmtId="0" fontId="57" fillId="10" borderId="126" xfId="0" applyFont="1" applyFill="1" applyBorder="1" applyAlignment="1">
      <alignment horizontal="left" vertical="center" wrapText="1" indent="1"/>
    </xf>
    <xf numFmtId="0" fontId="57" fillId="10" borderId="101" xfId="0" applyFont="1" applyFill="1" applyBorder="1" applyAlignment="1">
      <alignment horizontal="left" vertical="center" wrapText="1" indent="1"/>
    </xf>
    <xf numFmtId="0" fontId="57" fillId="10" borderId="106" xfId="0" applyFont="1" applyFill="1" applyBorder="1" applyAlignment="1">
      <alignment horizontal="left" vertical="center" wrapText="1" indent="1"/>
    </xf>
    <xf numFmtId="0" fontId="8" fillId="0" borderId="110" xfId="0" applyFont="1" applyBorder="1" applyAlignment="1">
      <alignment horizontal="left" vertical="center" wrapText="1" indent="1"/>
    </xf>
    <xf numFmtId="0" fontId="21" fillId="0" borderId="13" xfId="0" applyFont="1" applyBorder="1" applyAlignment="1">
      <alignment horizontal="left" vertical="center" wrapText="1" indent="1"/>
    </xf>
    <xf numFmtId="0" fontId="26" fillId="0" borderId="110" xfId="0" applyFont="1" applyBorder="1" applyAlignment="1">
      <alignment horizontal="left" vertical="center" wrapText="1" indent="1"/>
    </xf>
    <xf numFmtId="0" fontId="26" fillId="0" borderId="13" xfId="0" applyFont="1" applyBorder="1" applyAlignment="1">
      <alignment horizontal="left" vertical="center" wrapText="1" indent="1"/>
    </xf>
    <xf numFmtId="0" fontId="7" fillId="0" borderId="110" xfId="0" applyFont="1" applyBorder="1" applyAlignment="1">
      <alignment horizontal="left" vertical="center" wrapText="1" indent="1"/>
    </xf>
    <xf numFmtId="0" fontId="26" fillId="0" borderId="35" xfId="0" applyFont="1" applyBorder="1" applyAlignment="1">
      <alignment horizontal="center" vertical="center" wrapText="1"/>
    </xf>
    <xf numFmtId="0" fontId="26" fillId="0" borderId="85" xfId="0" applyFont="1" applyBorder="1" applyAlignment="1">
      <alignment horizontal="center" vertical="center" wrapText="1"/>
    </xf>
    <xf numFmtId="0" fontId="26" fillId="0" borderId="15" xfId="0" applyFont="1" applyBorder="1" applyAlignment="1">
      <alignment horizontal="center" vertical="center" wrapText="1"/>
    </xf>
    <xf numFmtId="0" fontId="29" fillId="0" borderId="121" xfId="0" applyFont="1" applyBorder="1" applyAlignment="1">
      <alignment horizontal="left" vertical="center" wrapText="1" indent="1"/>
    </xf>
    <xf numFmtId="0" fontId="21" fillId="0" borderId="12" xfId="0" applyFont="1" applyBorder="1" applyAlignment="1">
      <alignment horizontal="left" vertical="center" wrapText="1" indent="1"/>
    </xf>
    <xf numFmtId="0" fontId="49" fillId="0" borderId="110" xfId="0" applyFont="1" applyBorder="1" applyAlignment="1">
      <alignment horizontal="left" vertical="center" wrapText="1" indent="1"/>
    </xf>
    <xf numFmtId="0" fontId="29" fillId="0" borderId="110" xfId="0" applyFont="1" applyBorder="1" applyAlignment="1">
      <alignment horizontal="left" vertical="center" wrapText="1" indent="1"/>
    </xf>
    <xf numFmtId="0" fontId="83" fillId="13" borderId="110" xfId="0" applyFont="1" applyFill="1" applyBorder="1" applyAlignment="1">
      <alignment horizontal="left" vertical="center" wrapText="1" indent="1"/>
    </xf>
    <xf numFmtId="0" fontId="22" fillId="13" borderId="5" xfId="0" applyFont="1" applyFill="1" applyBorder="1" applyAlignment="1">
      <alignment horizontal="left" vertical="center" wrapText="1" indent="1"/>
    </xf>
    <xf numFmtId="0" fontId="22" fillId="13" borderId="50" xfId="0" applyFont="1" applyFill="1" applyBorder="1" applyAlignment="1">
      <alignment horizontal="left" vertical="center" wrapText="1" indent="1"/>
    </xf>
    <xf numFmtId="0" fontId="39" fillId="0" borderId="94" xfId="0" applyFont="1" applyBorder="1" applyAlignment="1" applyProtection="1">
      <alignment horizontal="left" vertical="top" wrapText="1" indent="1"/>
      <protection locked="0"/>
    </xf>
    <xf numFmtId="0" fontId="39" fillId="0" borderId="40" xfId="0" applyFont="1" applyBorder="1" applyAlignment="1" applyProtection="1">
      <alignment horizontal="left" vertical="top" wrapText="1" indent="1"/>
      <protection locked="0"/>
    </xf>
    <xf numFmtId="0" fontId="39" fillId="0" borderId="95" xfId="0" applyFont="1" applyBorder="1" applyAlignment="1" applyProtection="1">
      <alignment horizontal="left" vertical="top" wrapText="1" indent="1"/>
      <protection locked="0"/>
    </xf>
    <xf numFmtId="0" fontId="21" fillId="13" borderId="5" xfId="0" applyFont="1" applyFill="1" applyBorder="1" applyAlignment="1">
      <alignment horizontal="left" vertical="center" wrapText="1" indent="1"/>
    </xf>
    <xf numFmtId="0" fontId="21" fillId="13" borderId="50" xfId="0" applyFont="1" applyFill="1" applyBorder="1" applyAlignment="1">
      <alignment horizontal="left" vertical="center" wrapText="1" indent="1"/>
    </xf>
    <xf numFmtId="0" fontId="81" fillId="13" borderId="110" xfId="0" applyFont="1" applyFill="1" applyBorder="1" applyAlignment="1">
      <alignment horizontal="left" vertical="center" wrapText="1" indent="1"/>
    </xf>
    <xf numFmtId="0" fontId="27" fillId="13" borderId="5" xfId="0" applyFont="1" applyFill="1" applyBorder="1" applyAlignment="1">
      <alignment horizontal="left" vertical="center" wrapText="1" indent="1"/>
    </xf>
    <xf numFmtId="0" fontId="27" fillId="13" borderId="50" xfId="0" applyFont="1" applyFill="1" applyBorder="1" applyAlignment="1">
      <alignment horizontal="left" vertical="center" wrapText="1" indent="1"/>
    </xf>
    <xf numFmtId="0" fontId="57" fillId="11" borderId="126" xfId="0" applyFont="1" applyFill="1" applyBorder="1" applyAlignment="1">
      <alignment horizontal="center" vertical="center" wrapText="1"/>
    </xf>
    <xf numFmtId="0" fontId="57" fillId="11" borderId="101" xfId="0" applyFont="1" applyFill="1" applyBorder="1" applyAlignment="1">
      <alignment horizontal="center" vertical="center" wrapText="1"/>
    </xf>
    <xf numFmtId="0" fontId="57" fillId="11" borderId="106" xfId="0" applyFont="1" applyFill="1" applyBorder="1" applyAlignment="1">
      <alignment horizontal="center" vertical="center" wrapText="1"/>
    </xf>
    <xf numFmtId="49" fontId="22" fillId="0" borderId="40" xfId="0" applyNumberFormat="1" applyFont="1" applyBorder="1" applyAlignment="1">
      <alignment horizontal="left" vertical="center"/>
    </xf>
    <xf numFmtId="0" fontId="22" fillId="0" borderId="40" xfId="0" applyFont="1" applyBorder="1" applyAlignment="1">
      <alignment horizontal="left" vertical="center"/>
    </xf>
    <xf numFmtId="49" fontId="59" fillId="10" borderId="49" xfId="0" applyNumberFormat="1" applyFont="1" applyFill="1" applyBorder="1" applyAlignment="1">
      <alignment horizontal="center" vertical="center" wrapText="1"/>
    </xf>
    <xf numFmtId="49" fontId="59" fillId="10" borderId="109" xfId="0" applyNumberFormat="1" applyFont="1" applyFill="1" applyBorder="1" applyAlignment="1">
      <alignment horizontal="center" vertical="center" wrapText="1"/>
    </xf>
    <xf numFmtId="0" fontId="59" fillId="9" borderId="89" xfId="0" applyFont="1" applyFill="1" applyBorder="1" applyAlignment="1">
      <alignment horizontal="center" vertical="center"/>
    </xf>
    <xf numFmtId="0" fontId="59" fillId="9" borderId="2" xfId="0" applyFont="1" applyFill="1" applyBorder="1" applyAlignment="1">
      <alignment horizontal="center" vertical="center"/>
    </xf>
    <xf numFmtId="0" fontId="59" fillId="9" borderId="80" xfId="0" applyFont="1" applyFill="1" applyBorder="1" applyAlignment="1">
      <alignment horizontal="center" vertical="center"/>
    </xf>
    <xf numFmtId="0" fontId="59" fillId="9" borderId="108" xfId="0" applyFont="1" applyFill="1" applyBorder="1" applyAlignment="1">
      <alignment horizontal="center" vertical="center"/>
    </xf>
    <xf numFmtId="0" fontId="61" fillId="9" borderId="101" xfId="0" applyFont="1" applyFill="1" applyBorder="1" applyAlignment="1">
      <alignment horizontal="center" vertical="center"/>
    </xf>
    <xf numFmtId="0" fontId="61" fillId="9" borderId="106" xfId="0" applyFont="1" applyFill="1" applyBorder="1" applyAlignment="1">
      <alignment horizontal="center" vertical="center"/>
    </xf>
    <xf numFmtId="0" fontId="28" fillId="2" borderId="35" xfId="0" applyFont="1" applyFill="1" applyBorder="1" applyAlignment="1">
      <alignment horizontal="center" vertical="center" wrapText="1"/>
    </xf>
    <xf numFmtId="0" fontId="28" fillId="2" borderId="85" xfId="0" applyFont="1" applyFill="1" applyBorder="1" applyAlignment="1">
      <alignment horizontal="center" vertical="center" wrapText="1"/>
    </xf>
    <xf numFmtId="0" fontId="21" fillId="0" borderId="35" xfId="0" applyFont="1" applyBorder="1" applyAlignment="1">
      <alignment horizontal="center" wrapText="1"/>
    </xf>
    <xf numFmtId="0" fontId="21" fillId="0" borderId="85" xfId="0" applyFont="1" applyBorder="1" applyAlignment="1">
      <alignment horizontal="center" wrapText="1"/>
    </xf>
    <xf numFmtId="0" fontId="59" fillId="10" borderId="60" xfId="0" applyFont="1" applyFill="1" applyBorder="1" applyAlignment="1">
      <alignment horizontal="center" vertical="center" wrapText="1"/>
    </xf>
    <xf numFmtId="0" fontId="59" fillId="10" borderId="33" xfId="0" applyFont="1" applyFill="1" applyBorder="1" applyAlignment="1">
      <alignment horizontal="center" vertical="center" wrapText="1"/>
    </xf>
    <xf numFmtId="0" fontId="59" fillId="10" borderId="10" xfId="0" applyFont="1" applyFill="1" applyBorder="1" applyAlignment="1">
      <alignment horizontal="center" vertical="center" wrapText="1"/>
    </xf>
    <xf numFmtId="0" fontId="57" fillId="10" borderId="126" xfId="0" applyFont="1" applyFill="1" applyBorder="1" applyAlignment="1">
      <alignment horizontal="center" vertical="center" wrapText="1"/>
    </xf>
    <xf numFmtId="0" fontId="83" fillId="13" borderId="5" xfId="0" applyFont="1" applyFill="1" applyBorder="1" applyAlignment="1">
      <alignment horizontal="left" vertical="center" wrapText="1" indent="1"/>
    </xf>
    <xf numFmtId="0" fontId="83" fillId="13" borderId="50" xfId="0" applyFont="1" applyFill="1" applyBorder="1" applyAlignment="1">
      <alignment horizontal="left" vertical="center" wrapText="1" indent="1"/>
    </xf>
    <xf numFmtId="0" fontId="89" fillId="5" borderId="94" xfId="0" applyFont="1" applyFill="1" applyBorder="1" applyAlignment="1" applyProtection="1">
      <alignment horizontal="left" vertical="top" wrapText="1" indent="1"/>
      <protection locked="0"/>
    </xf>
    <xf numFmtId="0" fontId="89" fillId="5" borderId="40" xfId="0" applyFont="1" applyFill="1" applyBorder="1" applyAlignment="1" applyProtection="1">
      <alignment horizontal="left" vertical="top" wrapText="1" indent="1"/>
      <protection locked="0"/>
    </xf>
    <xf numFmtId="0" fontId="89" fillId="5" borderId="95" xfId="0" applyFont="1" applyFill="1" applyBorder="1" applyAlignment="1" applyProtection="1">
      <alignment horizontal="left" vertical="top" wrapText="1" indent="1"/>
      <protection locked="0"/>
    </xf>
    <xf numFmtId="49" fontId="81" fillId="13" borderId="110" xfId="0" applyNumberFormat="1" applyFont="1" applyFill="1" applyBorder="1" applyAlignment="1">
      <alignment horizontal="left" vertical="center" wrapText="1" indent="1"/>
    </xf>
    <xf numFmtId="49" fontId="34" fillId="13" borderId="5" xfId="0" applyNumberFormat="1" applyFont="1" applyFill="1" applyBorder="1" applyAlignment="1">
      <alignment horizontal="left" vertical="center" wrapText="1" indent="1"/>
    </xf>
    <xf numFmtId="49" fontId="34" fillId="13" borderId="50" xfId="0" applyNumberFormat="1" applyFont="1" applyFill="1" applyBorder="1" applyAlignment="1">
      <alignment horizontal="left" vertical="center" wrapText="1" indent="1"/>
    </xf>
    <xf numFmtId="49" fontId="84" fillId="5" borderId="94" xfId="0" applyNumberFormat="1" applyFont="1" applyFill="1" applyBorder="1" applyAlignment="1" applyProtection="1">
      <alignment horizontal="left" vertical="top" wrapText="1" indent="1"/>
      <protection locked="0"/>
    </xf>
    <xf numFmtId="49" fontId="84" fillId="5" borderId="40" xfId="0" applyNumberFormat="1" applyFont="1" applyFill="1" applyBorder="1" applyAlignment="1" applyProtection="1">
      <alignment horizontal="left" vertical="top" wrapText="1" indent="1"/>
      <protection locked="0"/>
    </xf>
    <xf numFmtId="49" fontId="84" fillId="5" borderId="95" xfId="0" applyNumberFormat="1" applyFont="1" applyFill="1" applyBorder="1" applyAlignment="1" applyProtection="1">
      <alignment horizontal="left" vertical="top" wrapText="1" indent="1"/>
      <protection locked="0"/>
    </xf>
    <xf numFmtId="0" fontId="26" fillId="0" borderId="35" xfId="0" applyFont="1" applyBorder="1" applyAlignment="1">
      <alignment horizontal="left" vertical="center" wrapText="1" indent="1"/>
    </xf>
    <xf numFmtId="0" fontId="26" fillId="0" borderId="85" xfId="0" applyFont="1" applyBorder="1" applyAlignment="1">
      <alignment horizontal="left" vertical="center" wrapText="1" indent="1"/>
    </xf>
    <xf numFmtId="0" fontId="26" fillId="0" borderId="15" xfId="0" applyFont="1" applyBorder="1" applyAlignment="1">
      <alignment horizontal="left" vertical="center" wrapText="1" indent="1"/>
    </xf>
    <xf numFmtId="0" fontId="84" fillId="0" borderId="94" xfId="0" applyFont="1" applyBorder="1" applyAlignment="1" applyProtection="1">
      <alignment horizontal="left" vertical="top" wrapText="1"/>
      <protection locked="0"/>
    </xf>
    <xf numFmtId="0" fontId="84" fillId="0" borderId="40" xfId="0" applyFont="1" applyBorder="1" applyAlignment="1" applyProtection="1">
      <alignment horizontal="left" vertical="top" wrapText="1"/>
      <protection locked="0"/>
    </xf>
    <xf numFmtId="0" fontId="84" fillId="0" borderId="95" xfId="0" applyFont="1" applyBorder="1" applyAlignment="1" applyProtection="1">
      <alignment horizontal="left" vertical="top" wrapText="1"/>
      <protection locked="0"/>
    </xf>
    <xf numFmtId="49" fontId="113" fillId="10" borderId="128" xfId="0" applyNumberFormat="1" applyFont="1" applyFill="1" applyBorder="1" applyAlignment="1">
      <alignment horizontal="left" vertical="center" wrapText="1" indent="1"/>
    </xf>
    <xf numFmtId="49" fontId="113" fillId="10" borderId="120" xfId="0" applyNumberFormat="1" applyFont="1" applyFill="1" applyBorder="1" applyAlignment="1">
      <alignment horizontal="left" vertical="center" wrapText="1" indent="1"/>
    </xf>
    <xf numFmtId="49" fontId="27" fillId="13" borderId="5" xfId="0" applyNumberFormat="1" applyFont="1" applyFill="1" applyBorder="1" applyAlignment="1">
      <alignment horizontal="left" vertical="center" wrapText="1" indent="1"/>
    </xf>
    <xf numFmtId="49" fontId="27" fillId="13" borderId="50" xfId="0" applyNumberFormat="1" applyFont="1" applyFill="1" applyBorder="1" applyAlignment="1">
      <alignment horizontal="left" vertical="center" wrapText="1" indent="1"/>
    </xf>
    <xf numFmtId="0" fontId="56" fillId="10" borderId="126" xfId="0" applyFont="1" applyFill="1" applyBorder="1" applyAlignment="1">
      <alignment horizontal="center" vertical="center" wrapText="1"/>
    </xf>
    <xf numFmtId="0" fontId="56" fillId="10" borderId="101" xfId="0" applyFont="1" applyFill="1" applyBorder="1" applyAlignment="1">
      <alignment horizontal="center" vertical="center" wrapText="1"/>
    </xf>
    <xf numFmtId="0" fontId="56" fillId="10" borderId="106" xfId="0" applyFont="1" applyFill="1" applyBorder="1" applyAlignment="1">
      <alignment horizontal="center" vertical="center" wrapText="1"/>
    </xf>
    <xf numFmtId="1" fontId="27" fillId="0" borderId="37" xfId="0" applyNumberFormat="1" applyFont="1" applyBorder="1" applyAlignment="1">
      <alignment horizontal="center" vertical="center" wrapText="1"/>
    </xf>
    <xf numFmtId="0" fontId="49" fillId="0" borderId="121" xfId="0" applyFont="1" applyBorder="1" applyAlignment="1">
      <alignment horizontal="left" vertical="center" wrapText="1" indent="1"/>
    </xf>
    <xf numFmtId="0" fontId="26" fillId="0" borderId="12" xfId="0" applyFont="1" applyBorder="1" applyAlignment="1">
      <alignment horizontal="left" vertical="center" wrapText="1" indent="1"/>
    </xf>
    <xf numFmtId="0" fontId="29" fillId="5" borderId="110" xfId="0" applyFont="1" applyFill="1" applyBorder="1" applyAlignment="1">
      <alignment horizontal="left" vertical="center" wrapText="1" indent="1"/>
    </xf>
    <xf numFmtId="0" fontId="21" fillId="5" borderId="13" xfId="0" applyFont="1" applyFill="1" applyBorder="1" applyAlignment="1">
      <alignment horizontal="left" vertical="center" wrapText="1" indent="1"/>
    </xf>
    <xf numFmtId="0" fontId="47" fillId="5" borderId="110" xfId="0" applyFont="1" applyFill="1" applyBorder="1" applyAlignment="1">
      <alignment horizontal="left" vertical="center" wrapText="1" indent="1"/>
    </xf>
    <xf numFmtId="0" fontId="26" fillId="5" borderId="13" xfId="0" applyFont="1" applyFill="1" applyBorder="1" applyAlignment="1">
      <alignment horizontal="left" vertical="center" wrapText="1" indent="1"/>
    </xf>
    <xf numFmtId="0" fontId="29" fillId="5" borderId="112" xfId="0" applyFont="1" applyFill="1" applyBorder="1" applyAlignment="1">
      <alignment horizontal="left" vertical="center" wrapText="1" indent="1"/>
    </xf>
    <xf numFmtId="0" fontId="21" fillId="5" borderId="105" xfId="0" applyFont="1" applyFill="1" applyBorder="1" applyAlignment="1">
      <alignment horizontal="left" vertical="center" wrapText="1" indent="1"/>
    </xf>
    <xf numFmtId="0" fontId="84" fillId="0" borderId="94" xfId="0" applyFont="1" applyBorder="1" applyAlignment="1" applyProtection="1">
      <alignment horizontal="left" vertical="top" wrapText="1" indent="1"/>
      <protection locked="0"/>
    </xf>
    <xf numFmtId="0" fontId="84" fillId="0" borderId="40" xfId="0" applyFont="1" applyBorder="1" applyAlignment="1" applyProtection="1">
      <alignment horizontal="left" vertical="top" wrapText="1" indent="1"/>
      <protection locked="0"/>
    </xf>
    <xf numFmtId="0" fontId="84" fillId="0" borderId="95" xfId="0" applyFont="1" applyBorder="1" applyAlignment="1" applyProtection="1">
      <alignment horizontal="left" vertical="top" wrapText="1" indent="1"/>
      <protection locked="0"/>
    </xf>
    <xf numFmtId="0" fontId="47" fillId="0" borderId="121" xfId="0" applyFont="1" applyBorder="1" applyAlignment="1">
      <alignment horizontal="left" vertical="center" wrapText="1" indent="1"/>
    </xf>
    <xf numFmtId="0" fontId="56" fillId="10" borderId="81" xfId="0" applyFont="1" applyFill="1" applyBorder="1" applyAlignment="1">
      <alignment horizontal="center" vertical="center" wrapText="1"/>
    </xf>
    <xf numFmtId="0" fontId="56" fillId="10" borderId="2" xfId="0" applyFont="1" applyFill="1" applyBorder="1" applyAlignment="1">
      <alignment horizontal="center" vertical="center" wrapText="1"/>
    </xf>
    <xf numFmtId="0" fontId="56" fillId="10" borderId="80" xfId="0" applyFont="1" applyFill="1" applyBorder="1" applyAlignment="1">
      <alignment horizontal="center" vertical="center" wrapText="1"/>
    </xf>
    <xf numFmtId="1" fontId="27" fillId="0" borderId="4" xfId="0" applyNumberFormat="1" applyFont="1" applyBorder="1" applyAlignment="1">
      <alignment horizontal="center" vertical="center" wrapText="1"/>
    </xf>
    <xf numFmtId="1" fontId="27" fillId="0" borderId="6" xfId="0" applyNumberFormat="1" applyFont="1" applyBorder="1" applyAlignment="1">
      <alignment horizontal="center" vertical="center" wrapText="1"/>
    </xf>
    <xf numFmtId="0" fontId="57" fillId="10" borderId="40" xfId="0" applyFont="1" applyFill="1" applyBorder="1" applyAlignment="1">
      <alignment horizontal="center" vertical="center" wrapText="1"/>
    </xf>
    <xf numFmtId="0" fontId="57" fillId="10" borderId="73" xfId="0" applyFont="1" applyFill="1" applyBorder="1" applyAlignment="1">
      <alignment horizontal="center" vertical="center" wrapText="1"/>
    </xf>
    <xf numFmtId="0" fontId="56" fillId="10" borderId="78" xfId="0" applyFont="1" applyFill="1" applyBorder="1" applyAlignment="1">
      <alignment horizontal="center" vertical="center" wrapText="1"/>
    </xf>
    <xf numFmtId="0" fontId="56" fillId="10" borderId="73" xfId="0" applyFont="1" applyFill="1" applyBorder="1" applyAlignment="1">
      <alignment horizontal="center" vertical="center" wrapText="1"/>
    </xf>
    <xf numFmtId="0" fontId="82" fillId="13" borderId="110" xfId="0" applyFont="1" applyFill="1" applyBorder="1" applyAlignment="1">
      <alignment horizontal="left" vertical="center" wrapText="1" indent="1"/>
    </xf>
    <xf numFmtId="0" fontId="25" fillId="13" borderId="5" xfId="0" applyFont="1" applyFill="1" applyBorder="1" applyAlignment="1">
      <alignment horizontal="left" vertical="center" wrapText="1" indent="1"/>
    </xf>
    <xf numFmtId="0" fontId="25" fillId="13" borderId="50" xfId="0" applyFont="1" applyFill="1" applyBorder="1" applyAlignment="1">
      <alignment horizontal="left" vertical="center" wrapText="1" indent="1"/>
    </xf>
    <xf numFmtId="0" fontId="27" fillId="0" borderId="29" xfId="0" applyFont="1" applyBorder="1" applyAlignment="1">
      <alignment horizontal="right" vertical="center" wrapText="1"/>
    </xf>
    <xf numFmtId="0" fontId="27" fillId="0" borderId="115" xfId="0" applyFont="1" applyBorder="1" applyAlignment="1">
      <alignment horizontal="right" vertical="center" wrapText="1"/>
    </xf>
    <xf numFmtId="49" fontId="84" fillId="5" borderId="79" xfId="0" applyNumberFormat="1" applyFont="1" applyFill="1" applyBorder="1" applyAlignment="1" applyProtection="1">
      <alignment horizontal="left" vertical="top" wrapText="1" indent="1"/>
      <protection locked="0"/>
    </xf>
    <xf numFmtId="49" fontId="84" fillId="5" borderId="114" xfId="0" applyNumberFormat="1" applyFont="1" applyFill="1" applyBorder="1" applyAlignment="1" applyProtection="1">
      <alignment horizontal="left" vertical="top" wrapText="1" indent="1"/>
      <protection locked="0"/>
    </xf>
    <xf numFmtId="49" fontId="84" fillId="5" borderId="67" xfId="0" applyNumberFormat="1" applyFont="1" applyFill="1" applyBorder="1" applyAlignment="1" applyProtection="1">
      <alignment horizontal="left" vertical="top" wrapText="1" indent="1"/>
      <protection locked="0"/>
    </xf>
    <xf numFmtId="0" fontId="59" fillId="10" borderId="125" xfId="0" applyFont="1" applyFill="1" applyBorder="1" applyAlignment="1">
      <alignment horizontal="left" vertical="center" wrapText="1" indent="1"/>
    </xf>
    <xf numFmtId="0" fontId="59" fillId="10" borderId="104" xfId="0" applyFont="1" applyFill="1" applyBorder="1" applyAlignment="1">
      <alignment horizontal="left" vertical="center" wrapText="1" indent="1"/>
    </xf>
    <xf numFmtId="0" fontId="48" fillId="13" borderId="5" xfId="0" applyFont="1" applyFill="1" applyBorder="1" applyAlignment="1">
      <alignment horizontal="left" vertical="center" wrapText="1" indent="1"/>
    </xf>
    <xf numFmtId="0" fontId="48" fillId="13" borderId="50" xfId="0" applyFont="1" applyFill="1" applyBorder="1" applyAlignment="1">
      <alignment horizontal="left" vertical="center" wrapText="1" indent="1"/>
    </xf>
    <xf numFmtId="0" fontId="26" fillId="0" borderId="82" xfId="0" applyFont="1" applyBorder="1" applyAlignment="1">
      <alignment horizontal="center" vertical="center" wrapText="1"/>
    </xf>
    <xf numFmtId="0" fontId="57" fillId="10" borderId="103" xfId="0" applyFont="1" applyFill="1" applyBorder="1" applyAlignment="1">
      <alignment horizontal="center" vertical="center" wrapText="1"/>
    </xf>
    <xf numFmtId="0" fontId="57" fillId="10" borderId="104" xfId="0" applyFont="1" applyFill="1" applyBorder="1" applyAlignment="1">
      <alignment horizontal="center" vertical="center" wrapText="1"/>
    </xf>
    <xf numFmtId="0" fontId="57" fillId="10" borderId="141" xfId="0" applyFont="1" applyFill="1" applyBorder="1" applyAlignment="1">
      <alignment horizontal="center" vertical="center" wrapText="1"/>
    </xf>
    <xf numFmtId="0" fontId="57" fillId="10" borderId="107" xfId="0" applyFont="1" applyFill="1" applyBorder="1" applyAlignment="1">
      <alignment horizontal="center" vertical="center" wrapText="1"/>
    </xf>
    <xf numFmtId="0" fontId="26" fillId="0" borderId="99" xfId="0" applyFont="1" applyBorder="1" applyAlignment="1">
      <alignment horizontal="center" vertical="center" wrapText="1"/>
    </xf>
    <xf numFmtId="43" fontId="57" fillId="10" borderId="103" xfId="1" applyFont="1" applyFill="1" applyBorder="1" applyAlignment="1">
      <alignment horizontal="center" vertical="center" wrapText="1"/>
    </xf>
    <xf numFmtId="43" fontId="57" fillId="10" borderId="104" xfId="1" applyFont="1" applyFill="1" applyBorder="1" applyAlignment="1">
      <alignment horizontal="center" vertical="center" wrapText="1"/>
    </xf>
    <xf numFmtId="0" fontId="26" fillId="0" borderId="138" xfId="0" applyFont="1" applyBorder="1" applyAlignment="1">
      <alignment horizontal="left" vertical="center" wrapText="1" indent="1"/>
    </xf>
    <xf numFmtId="0" fontId="26" fillId="0" borderId="139" xfId="0" applyFont="1" applyBorder="1" applyAlignment="1">
      <alignment horizontal="left" vertical="center" wrapText="1" indent="1"/>
    </xf>
    <xf numFmtId="0" fontId="28" fillId="2" borderId="86" xfId="0" applyFont="1" applyFill="1" applyBorder="1" applyAlignment="1">
      <alignment horizontal="center" vertical="center" wrapText="1"/>
    </xf>
    <xf numFmtId="0" fontId="28" fillId="2" borderId="74" xfId="0" applyFont="1" applyFill="1" applyBorder="1" applyAlignment="1">
      <alignment horizontal="center" vertical="center" wrapText="1"/>
    </xf>
    <xf numFmtId="0" fontId="28" fillId="2" borderId="117" xfId="0" applyFont="1" applyFill="1" applyBorder="1" applyAlignment="1">
      <alignment horizontal="center" vertical="center" wrapText="1"/>
    </xf>
    <xf numFmtId="0" fontId="27" fillId="0" borderId="0" xfId="0" applyFont="1" applyAlignment="1">
      <alignment horizontal="center" vertical="center" wrapText="1"/>
    </xf>
    <xf numFmtId="0" fontId="27" fillId="0" borderId="1" xfId="0" applyFont="1" applyBorder="1" applyAlignment="1">
      <alignment horizontal="center" vertical="center" wrapText="1"/>
    </xf>
    <xf numFmtId="1" fontId="27" fillId="0" borderId="56" xfId="0" applyNumberFormat="1" applyFont="1" applyBorder="1" applyAlignment="1">
      <alignment horizontal="center" vertical="center" wrapText="1"/>
    </xf>
    <xf numFmtId="0" fontId="77" fillId="0" borderId="121" xfId="0" applyFont="1" applyBorder="1" applyAlignment="1">
      <alignment horizontal="left" vertical="center" wrapText="1" indent="1"/>
    </xf>
    <xf numFmtId="0" fontId="26" fillId="0" borderId="118" xfId="0" applyFont="1" applyBorder="1" applyAlignment="1">
      <alignment horizontal="left" vertical="center" wrapText="1" indent="1"/>
    </xf>
    <xf numFmtId="0" fontId="26" fillId="0" borderId="53" xfId="0" applyFont="1" applyBorder="1" applyAlignment="1">
      <alignment horizontal="left" vertical="center" wrapText="1" indent="1"/>
    </xf>
    <xf numFmtId="0" fontId="49" fillId="0" borderId="112" xfId="0" applyFont="1" applyBorder="1" applyAlignment="1">
      <alignment horizontal="left" vertical="center" wrapText="1" indent="1"/>
    </xf>
    <xf numFmtId="0" fontId="26" fillId="0" borderId="97" xfId="0" applyFont="1" applyBorder="1" applyAlignment="1">
      <alignment horizontal="left" vertical="center" wrapText="1" indent="1"/>
    </xf>
    <xf numFmtId="0" fontId="89" fillId="5" borderId="79" xfId="0" applyFont="1" applyFill="1" applyBorder="1" applyAlignment="1" applyProtection="1">
      <alignment horizontal="left" vertical="top" wrapText="1" indent="1"/>
      <protection locked="0"/>
    </xf>
    <xf numFmtId="0" fontId="89" fillId="5" borderId="114" xfId="0" applyFont="1" applyFill="1" applyBorder="1" applyAlignment="1" applyProtection="1">
      <alignment horizontal="left" vertical="top" wrapText="1" indent="1"/>
      <protection locked="0"/>
    </xf>
    <xf numFmtId="0" fontId="89" fillId="5" borderId="67" xfId="0" applyFont="1" applyFill="1" applyBorder="1" applyAlignment="1" applyProtection="1">
      <alignment horizontal="left" vertical="top" wrapText="1" indent="1"/>
      <protection locked="0"/>
    </xf>
    <xf numFmtId="0" fontId="89" fillId="0" borderId="94" xfId="0" applyFont="1" applyBorder="1" applyAlignment="1" applyProtection="1">
      <alignment horizontal="left" vertical="top" wrapText="1" indent="1"/>
      <protection locked="0"/>
    </xf>
    <xf numFmtId="0" fontId="89" fillId="0" borderId="40" xfId="0" applyFont="1" applyBorder="1" applyAlignment="1" applyProtection="1">
      <alignment horizontal="left" vertical="top" wrapText="1" indent="1"/>
      <protection locked="0"/>
    </xf>
    <xf numFmtId="0" fontId="89" fillId="0" borderId="95" xfId="0" applyFont="1" applyBorder="1" applyAlignment="1" applyProtection="1">
      <alignment horizontal="left" vertical="top" wrapText="1" indent="1"/>
      <protection locked="0"/>
    </xf>
    <xf numFmtId="0" fontId="40" fillId="0" borderId="54" xfId="0" applyFont="1" applyBorder="1" applyAlignment="1">
      <alignment horizontal="center" vertical="center" wrapText="1"/>
    </xf>
    <xf numFmtId="0" fontId="40" fillId="0" borderId="94" xfId="0" applyFont="1" applyBorder="1" applyAlignment="1">
      <alignment horizontal="center" vertical="center" wrapText="1"/>
    </xf>
    <xf numFmtId="0" fontId="59" fillId="10" borderId="119" xfId="0" applyFont="1" applyFill="1" applyBorder="1" applyAlignment="1">
      <alignment horizontal="center" vertical="center" wrapText="1"/>
    </xf>
    <xf numFmtId="0" fontId="59" fillId="10" borderId="120" xfId="0" applyFont="1" applyFill="1" applyBorder="1" applyAlignment="1">
      <alignment horizontal="center" vertical="center" wrapText="1"/>
    </xf>
    <xf numFmtId="0" fontId="59" fillId="10" borderId="11" xfId="0" applyFont="1" applyFill="1" applyBorder="1" applyAlignment="1">
      <alignment horizontal="left" vertical="center" wrapText="1" indent="1"/>
    </xf>
    <xf numFmtId="0" fontId="59" fillId="10" borderId="88" xfId="0" applyFont="1" applyFill="1" applyBorder="1" applyAlignment="1">
      <alignment horizontal="left" vertical="center" wrapText="1" indent="1"/>
    </xf>
    <xf numFmtId="0" fontId="71" fillId="10" borderId="94" xfId="2" applyFont="1" applyFill="1" applyBorder="1" applyAlignment="1" applyProtection="1">
      <alignment horizontal="center" vertical="center" wrapText="1"/>
      <protection locked="0"/>
    </xf>
    <xf numFmtId="0" fontId="71" fillId="10" borderId="40" xfId="2" applyFont="1" applyFill="1" applyBorder="1" applyAlignment="1" applyProtection="1">
      <alignment horizontal="center" vertical="center" wrapText="1"/>
      <protection locked="0"/>
    </xf>
    <xf numFmtId="0" fontId="71" fillId="10" borderId="73" xfId="2" applyFont="1" applyFill="1" applyBorder="1" applyAlignment="1" applyProtection="1">
      <alignment horizontal="center" vertical="center" wrapText="1"/>
      <protection locked="0"/>
    </xf>
    <xf numFmtId="0" fontId="24" fillId="0" borderId="0" xfId="0" applyFont="1" applyAlignment="1">
      <alignment horizontal="center" vertical="center" wrapText="1"/>
    </xf>
    <xf numFmtId="0" fontId="24" fillId="0" borderId="20" xfId="0" applyFont="1" applyBorder="1" applyAlignment="1">
      <alignment horizontal="center" vertical="center" wrapText="1"/>
    </xf>
    <xf numFmtId="0" fontId="58" fillId="0" borderId="0" xfId="0" applyFont="1" applyAlignment="1">
      <alignment horizontal="center" vertical="center" wrapText="1"/>
    </xf>
    <xf numFmtId="0" fontId="58" fillId="0" borderId="20" xfId="0" applyFont="1" applyBorder="1" applyAlignment="1">
      <alignment horizontal="center" vertical="center" wrapText="1"/>
    </xf>
    <xf numFmtId="0" fontId="59" fillId="10" borderId="108" xfId="0" applyFont="1" applyFill="1" applyBorder="1" applyAlignment="1">
      <alignment horizontal="center" vertical="center" wrapText="1"/>
    </xf>
    <xf numFmtId="0" fontId="59" fillId="10" borderId="101" xfId="0" applyFont="1" applyFill="1" applyBorder="1" applyAlignment="1">
      <alignment horizontal="center" vertical="center" wrapText="1"/>
    </xf>
    <xf numFmtId="0" fontId="59" fillId="10" borderId="106" xfId="0" applyFont="1" applyFill="1" applyBorder="1" applyAlignment="1">
      <alignment horizontal="center" vertical="center" wrapText="1"/>
    </xf>
    <xf numFmtId="0" fontId="74" fillId="10" borderId="128" xfId="0" applyFont="1" applyFill="1" applyBorder="1" applyAlignment="1">
      <alignment horizontal="left" vertical="center" wrapText="1" indent="1"/>
    </xf>
    <xf numFmtId="0" fontId="74" fillId="10" borderId="120" xfId="0" applyFont="1" applyFill="1" applyBorder="1" applyAlignment="1">
      <alignment horizontal="left" vertical="center" wrapText="1" indent="1"/>
    </xf>
    <xf numFmtId="0" fontId="59" fillId="10" borderId="81" xfId="0" applyFont="1" applyFill="1" applyBorder="1" applyAlignment="1">
      <alignment horizontal="center" vertical="center" wrapText="1"/>
    </xf>
    <xf numFmtId="0" fontId="59" fillId="10" borderId="2" xfId="0" applyFont="1" applyFill="1" applyBorder="1" applyAlignment="1">
      <alignment horizontal="center" vertical="center" wrapText="1"/>
    </xf>
    <xf numFmtId="0" fontId="59" fillId="10" borderId="80" xfId="0" applyFont="1" applyFill="1" applyBorder="1" applyAlignment="1">
      <alignment horizontal="center" vertical="center" wrapText="1"/>
    </xf>
    <xf numFmtId="0" fontId="56" fillId="10" borderId="89" xfId="0" applyFont="1" applyFill="1" applyBorder="1" applyAlignment="1">
      <alignment horizontal="center" vertical="center" wrapText="1"/>
    </xf>
    <xf numFmtId="0" fontId="70" fillId="10" borderId="2" xfId="0" applyFont="1" applyFill="1" applyBorder="1" applyAlignment="1">
      <alignment horizontal="center" vertical="center" wrapText="1"/>
    </xf>
    <xf numFmtId="0" fontId="70" fillId="10" borderId="80" xfId="0" applyFont="1" applyFill="1" applyBorder="1" applyAlignment="1">
      <alignment horizontal="center" vertical="center" wrapText="1"/>
    </xf>
    <xf numFmtId="0" fontId="34" fillId="13" borderId="5" xfId="0" applyFont="1" applyFill="1" applyBorder="1" applyAlignment="1">
      <alignment horizontal="left" vertical="center" wrapText="1" indent="1"/>
    </xf>
    <xf numFmtId="0" fontId="34" fillId="13" borderId="50" xfId="0" applyFont="1" applyFill="1" applyBorder="1" applyAlignment="1">
      <alignment horizontal="left" vertical="center" wrapText="1" indent="1"/>
    </xf>
    <xf numFmtId="0" fontId="84" fillId="5" borderId="94" xfId="0" applyFont="1" applyFill="1" applyBorder="1" applyAlignment="1" applyProtection="1">
      <alignment horizontal="left" vertical="top" wrapText="1" indent="1"/>
      <protection locked="0"/>
    </xf>
    <xf numFmtId="0" fontId="84" fillId="5" borderId="40" xfId="0" applyFont="1" applyFill="1" applyBorder="1" applyAlignment="1" applyProtection="1">
      <alignment horizontal="left" vertical="top" wrapText="1" indent="1"/>
      <protection locked="0"/>
    </xf>
    <xf numFmtId="0" fontId="84" fillId="5" borderId="95" xfId="0" applyFont="1" applyFill="1" applyBorder="1" applyAlignment="1" applyProtection="1">
      <alignment horizontal="left" vertical="top" wrapText="1" indent="1"/>
      <protection locked="0"/>
    </xf>
    <xf numFmtId="0" fontId="39" fillId="0" borderId="142" xfId="0" applyFont="1" applyBorder="1" applyAlignment="1" applyProtection="1">
      <alignment horizontal="left" vertical="top" wrapText="1" indent="1"/>
      <protection locked="0"/>
    </xf>
    <xf numFmtId="0" fontId="39" fillId="0" borderId="7" xfId="0" applyFont="1" applyBorder="1" applyAlignment="1" applyProtection="1">
      <alignment horizontal="left" vertical="top" wrapText="1" indent="1"/>
      <protection locked="0"/>
    </xf>
    <xf numFmtId="0" fontId="39" fillId="0" borderId="149" xfId="0" applyFont="1" applyBorder="1" applyAlignment="1" applyProtection="1">
      <alignment horizontal="left" vertical="top" wrapText="1" indent="1"/>
      <protection locked="0"/>
    </xf>
    <xf numFmtId="0" fontId="49" fillId="0" borderId="54" xfId="0" applyFont="1" applyBorder="1" applyAlignment="1">
      <alignment horizontal="left" vertical="center" wrapText="1" indent="1"/>
    </xf>
    <xf numFmtId="0" fontId="26" fillId="0" borderId="30" xfId="0" applyFont="1" applyBorder="1" applyAlignment="1">
      <alignment horizontal="left" vertical="center" wrapText="1" indent="1"/>
    </xf>
    <xf numFmtId="0" fontId="26" fillId="0" borderId="121" xfId="0" applyFont="1" applyBorder="1" applyAlignment="1">
      <alignment horizontal="left" vertical="center" wrapText="1" indent="1"/>
    </xf>
    <xf numFmtId="43" fontId="26" fillId="0" borderId="35" xfId="1" applyFont="1" applyBorder="1" applyAlignment="1">
      <alignment horizontal="center" vertical="center" wrapText="1"/>
    </xf>
    <xf numFmtId="43" fontId="26" fillId="0" borderId="85" xfId="1" applyFont="1" applyBorder="1" applyAlignment="1">
      <alignment horizontal="center" vertical="center" wrapText="1"/>
    </xf>
    <xf numFmtId="43" fontId="26" fillId="0" borderId="15" xfId="1" applyFont="1" applyBorder="1" applyAlignment="1">
      <alignment horizontal="center" vertical="center" wrapText="1"/>
    </xf>
    <xf numFmtId="0" fontId="26" fillId="0" borderId="54" xfId="0" applyFont="1" applyBorder="1" applyAlignment="1">
      <alignment horizontal="left" vertical="center" wrapText="1" indent="1"/>
    </xf>
    <xf numFmtId="0" fontId="26" fillId="0" borderId="1" xfId="0" applyFont="1" applyBorder="1" applyAlignment="1">
      <alignment horizontal="left" vertical="center" wrapText="1" indent="1"/>
    </xf>
    <xf numFmtId="49" fontId="89" fillId="0" borderId="94" xfId="0" applyNumberFormat="1" applyFont="1" applyBorder="1" applyAlignment="1" applyProtection="1">
      <alignment horizontal="left" vertical="top" wrapText="1" indent="1"/>
      <protection locked="0"/>
    </xf>
    <xf numFmtId="49" fontId="89" fillId="0" borderId="40" xfId="0" applyNumberFormat="1" applyFont="1" applyBorder="1" applyAlignment="1" applyProtection="1">
      <alignment horizontal="left" vertical="top" wrapText="1" indent="1"/>
      <protection locked="0"/>
    </xf>
    <xf numFmtId="49" fontId="89" fillId="0" borderId="95" xfId="0" applyNumberFormat="1" applyFont="1" applyBorder="1" applyAlignment="1" applyProtection="1">
      <alignment horizontal="left" vertical="top" wrapText="1" indent="1"/>
      <protection locked="0"/>
    </xf>
    <xf numFmtId="0" fontId="89" fillId="5" borderId="0" xfId="0" applyFont="1" applyFill="1" applyAlignment="1" applyProtection="1">
      <alignment horizontal="left" vertical="top" wrapText="1" indent="1"/>
      <protection locked="0"/>
    </xf>
    <xf numFmtId="0" fontId="77" fillId="5" borderId="112" xfId="0" applyFont="1" applyFill="1" applyBorder="1" applyAlignment="1">
      <alignment horizontal="left" vertical="center" wrapText="1" indent="1"/>
    </xf>
    <xf numFmtId="0" fontId="27" fillId="5" borderId="105" xfId="0" applyFont="1" applyFill="1" applyBorder="1" applyAlignment="1">
      <alignment horizontal="left" vertical="center" wrapText="1" indent="1"/>
    </xf>
    <xf numFmtId="0" fontId="86" fillId="13" borderId="121" xfId="0" applyFont="1" applyFill="1" applyBorder="1" applyAlignment="1">
      <alignment horizontal="left" vertical="center" wrapText="1" indent="1"/>
    </xf>
    <xf numFmtId="0" fontId="86" fillId="13" borderId="3" xfId="0" applyFont="1" applyFill="1" applyBorder="1" applyAlignment="1">
      <alignment horizontal="left" vertical="center" wrapText="1" indent="1"/>
    </xf>
    <xf numFmtId="0" fontId="86" fillId="13" borderId="147" xfId="0" applyFont="1" applyFill="1" applyBorder="1" applyAlignment="1">
      <alignment horizontal="left" vertical="center" wrapText="1" indent="1"/>
    </xf>
    <xf numFmtId="0" fontId="84" fillId="5" borderId="54" xfId="0" applyFont="1" applyFill="1" applyBorder="1" applyAlignment="1" applyProtection="1">
      <alignment horizontal="left" vertical="top" wrapText="1" indent="1"/>
      <protection locked="0"/>
    </xf>
    <xf numFmtId="0" fontId="84" fillId="5" borderId="0" xfId="0" applyFont="1" applyFill="1" applyAlignment="1" applyProtection="1">
      <alignment horizontal="left" vertical="top" wrapText="1" indent="1"/>
      <protection locked="0"/>
    </xf>
    <xf numFmtId="0" fontId="84" fillId="5" borderId="20" xfId="0" applyFont="1" applyFill="1" applyBorder="1" applyAlignment="1" applyProtection="1">
      <alignment horizontal="left" vertical="top" wrapText="1" indent="1"/>
      <protection locked="0"/>
    </xf>
    <xf numFmtId="0" fontId="18" fillId="0" borderId="145" xfId="0" applyFont="1" applyBorder="1" applyAlignment="1">
      <alignment horizontal="left" vertical="center" wrapText="1" indent="1"/>
    </xf>
    <xf numFmtId="0" fontId="27" fillId="0" borderId="133" xfId="0" applyFont="1" applyBorder="1" applyAlignment="1">
      <alignment horizontal="left" vertical="center" wrapText="1" indent="1"/>
    </xf>
    <xf numFmtId="0" fontId="77" fillId="0" borderId="110" xfId="0" applyFont="1" applyBorder="1" applyAlignment="1">
      <alignment horizontal="left" vertical="center" wrapText="1" indent="1"/>
    </xf>
    <xf numFmtId="0" fontId="27" fillId="0" borderId="13" xfId="0" applyFont="1" applyBorder="1" applyAlignment="1">
      <alignment horizontal="left" vertical="center" wrapText="1" indent="1"/>
    </xf>
    <xf numFmtId="0" fontId="21" fillId="0" borderId="0" xfId="0" applyFont="1" applyAlignment="1">
      <alignment horizontal="center" vertical="center" wrapText="1"/>
    </xf>
    <xf numFmtId="0" fontId="21" fillId="0" borderId="20"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85" xfId="0" applyFont="1" applyBorder="1" applyAlignment="1">
      <alignment horizontal="center" vertical="center" wrapText="1"/>
    </xf>
    <xf numFmtId="49" fontId="48" fillId="0" borderId="40" xfId="2" applyNumberFormat="1" applyFont="1" applyBorder="1" applyAlignment="1">
      <alignment horizontal="left" vertical="center" wrapText="1"/>
    </xf>
    <xf numFmtId="0" fontId="48" fillId="0" borderId="40" xfId="2" applyFont="1" applyBorder="1" applyAlignment="1">
      <alignment horizontal="left" vertical="center" wrapText="1"/>
    </xf>
    <xf numFmtId="0" fontId="66" fillId="10" borderId="94" xfId="2" applyFont="1" applyFill="1" applyBorder="1" applyAlignment="1" applyProtection="1">
      <alignment horizontal="center" vertical="center" wrapText="1"/>
      <protection locked="0"/>
    </xf>
    <xf numFmtId="0" fontId="66" fillId="10" borderId="40" xfId="2" applyFont="1" applyFill="1" applyBorder="1" applyAlignment="1" applyProtection="1">
      <alignment horizontal="center" vertical="center" wrapText="1"/>
      <protection locked="0"/>
    </xf>
    <xf numFmtId="0" fontId="66" fillId="10" borderId="73" xfId="2" applyFont="1" applyFill="1" applyBorder="1" applyAlignment="1" applyProtection="1">
      <alignment horizontal="center" vertical="center" wrapText="1"/>
      <protection locked="0"/>
    </xf>
    <xf numFmtId="0" fontId="59" fillId="10" borderId="144" xfId="0" applyFont="1" applyFill="1" applyBorder="1" applyAlignment="1">
      <alignment horizontal="center" vertical="center" wrapText="1"/>
    </xf>
    <xf numFmtId="0" fontId="59" fillId="10" borderId="103" xfId="0" applyFont="1" applyFill="1" applyBorder="1" applyAlignment="1">
      <alignment horizontal="center" vertical="center" wrapText="1"/>
    </xf>
    <xf numFmtId="0" fontId="59" fillId="10" borderId="104" xfId="0" applyFont="1" applyFill="1" applyBorder="1" applyAlignment="1">
      <alignment horizontal="center" vertical="center" wrapText="1"/>
    </xf>
    <xf numFmtId="0" fontId="59" fillId="10" borderId="143" xfId="0" applyFont="1" applyFill="1" applyBorder="1" applyAlignment="1">
      <alignment horizontal="center" vertical="center" wrapText="1"/>
    </xf>
    <xf numFmtId="0" fontId="59" fillId="10" borderId="22" xfId="0" applyFont="1" applyFill="1" applyBorder="1" applyAlignment="1">
      <alignment horizontal="center" vertical="center" wrapText="1"/>
    </xf>
    <xf numFmtId="0" fontId="59" fillId="10" borderId="100" xfId="0" applyFont="1" applyFill="1" applyBorder="1" applyAlignment="1">
      <alignment horizontal="center" vertical="center" wrapText="1"/>
    </xf>
    <xf numFmtId="0" fontId="59" fillId="10" borderId="49" xfId="0" applyFont="1" applyFill="1" applyBorder="1" applyAlignment="1">
      <alignment horizontal="center" vertical="center" wrapText="1"/>
    </xf>
    <xf numFmtId="0" fontId="59" fillId="10" borderId="109" xfId="0" applyFont="1" applyFill="1" applyBorder="1" applyAlignment="1">
      <alignment horizontal="center" vertical="center" wrapText="1"/>
    </xf>
    <xf numFmtId="0" fontId="26" fillId="0" borderId="145" xfId="0" applyFont="1" applyBorder="1" applyAlignment="1">
      <alignment horizontal="left" vertical="center" wrapText="1" indent="1"/>
    </xf>
    <xf numFmtId="0" fontId="26" fillId="0" borderId="133" xfId="0" applyFont="1" applyBorder="1" applyAlignment="1">
      <alignment horizontal="left" vertical="center" wrapText="1" indent="1"/>
    </xf>
    <xf numFmtId="0" fontId="81" fillId="13" borderId="121" xfId="0" applyFont="1" applyFill="1" applyBorder="1" applyAlignment="1">
      <alignment horizontal="left" vertical="center" wrapText="1" indent="1"/>
    </xf>
    <xf numFmtId="0" fontId="27" fillId="13" borderId="3" xfId="0" applyFont="1" applyFill="1" applyBorder="1" applyAlignment="1">
      <alignment horizontal="left" vertical="center" wrapText="1" indent="1"/>
    </xf>
    <xf numFmtId="0" fontId="27" fillId="13" borderId="147" xfId="0" applyFont="1" applyFill="1" applyBorder="1" applyAlignment="1">
      <alignment horizontal="left" vertical="center" wrapText="1" indent="1"/>
    </xf>
    <xf numFmtId="0" fontId="27" fillId="0" borderId="145" xfId="0" applyFont="1" applyBorder="1" applyAlignment="1">
      <alignment horizontal="left" vertical="center" wrapText="1" indent="1"/>
    </xf>
    <xf numFmtId="0" fontId="77" fillId="5" borderId="110" xfId="0" applyFont="1" applyFill="1" applyBorder="1" applyAlignment="1">
      <alignment horizontal="left" vertical="center" wrapText="1" indent="1"/>
    </xf>
    <xf numFmtId="0" fontId="18" fillId="5" borderId="13" xfId="0" applyFont="1" applyFill="1" applyBorder="1" applyAlignment="1">
      <alignment horizontal="left" vertical="center" wrapText="1" indent="1"/>
    </xf>
    <xf numFmtId="0" fontId="86" fillId="13" borderId="110" xfId="0" applyFont="1" applyFill="1" applyBorder="1" applyAlignment="1">
      <alignment horizontal="left" vertical="center" wrapText="1" indent="1"/>
    </xf>
    <xf numFmtId="0" fontId="86" fillId="13" borderId="5" xfId="0" applyFont="1" applyFill="1" applyBorder="1" applyAlignment="1">
      <alignment horizontal="left" vertical="center" wrapText="1" indent="1"/>
    </xf>
    <xf numFmtId="0" fontId="86" fillId="13" borderId="50" xfId="0" applyFont="1" applyFill="1" applyBorder="1" applyAlignment="1">
      <alignment horizontal="left" vertical="center" wrapText="1" indent="1"/>
    </xf>
    <xf numFmtId="0" fontId="77" fillId="0" borderId="145" xfId="0" applyFont="1" applyBorder="1" applyAlignment="1">
      <alignment horizontal="left" vertical="center" wrapText="1" indent="1"/>
    </xf>
    <xf numFmtId="0" fontId="35" fillId="0" borderId="133" xfId="0" applyFont="1" applyBorder="1" applyAlignment="1">
      <alignment horizontal="left" vertical="center" wrapText="1" indent="1"/>
    </xf>
    <xf numFmtId="0" fontId="27" fillId="5" borderId="13" xfId="0" applyFont="1" applyFill="1" applyBorder="1" applyAlignment="1">
      <alignment horizontal="left" vertical="center" wrapText="1" indent="1"/>
    </xf>
    <xf numFmtId="0" fontId="18" fillId="5" borderId="110" xfId="0" applyFont="1" applyFill="1" applyBorder="1" applyAlignment="1">
      <alignment horizontal="left" vertical="center" wrapText="1" indent="1"/>
    </xf>
    <xf numFmtId="0" fontId="84" fillId="5" borderId="112" xfId="0" applyFont="1" applyFill="1" applyBorder="1" applyAlignment="1" applyProtection="1">
      <alignment horizontal="left" vertical="top" wrapText="1" indent="1"/>
      <protection locked="0"/>
    </xf>
    <xf numFmtId="0" fontId="84" fillId="5" borderId="24" xfId="0" applyFont="1" applyFill="1" applyBorder="1" applyAlignment="1" applyProtection="1">
      <alignment horizontal="left" vertical="top" wrapText="1" indent="1"/>
      <protection locked="0"/>
    </xf>
    <xf numFmtId="0" fontId="84" fillId="5" borderId="25" xfId="0" applyFont="1" applyFill="1" applyBorder="1" applyAlignment="1" applyProtection="1">
      <alignment horizontal="left" vertical="top" wrapText="1" indent="1"/>
      <protection locked="0"/>
    </xf>
    <xf numFmtId="0" fontId="83" fillId="13" borderId="121" xfId="0" applyFont="1" applyFill="1" applyBorder="1" applyAlignment="1">
      <alignment horizontal="left" vertical="center" indent="1"/>
    </xf>
    <xf numFmtId="0" fontId="83" fillId="13" borderId="3" xfId="0" applyFont="1" applyFill="1" applyBorder="1" applyAlignment="1">
      <alignment horizontal="left" vertical="center" indent="1"/>
    </xf>
    <xf numFmtId="0" fontId="83" fillId="13" borderId="147" xfId="0" applyFont="1" applyFill="1" applyBorder="1" applyAlignment="1">
      <alignment horizontal="left" vertical="center" indent="1"/>
    </xf>
    <xf numFmtId="0" fontId="84" fillId="0" borderId="150" xfId="0" applyFont="1" applyBorder="1" applyAlignment="1" applyProtection="1">
      <alignment horizontal="left" vertical="top" wrapText="1" indent="1"/>
      <protection locked="0"/>
    </xf>
    <xf numFmtId="0" fontId="84" fillId="0" borderId="151" xfId="0" applyFont="1" applyBorder="1" applyAlignment="1" applyProtection="1">
      <alignment horizontal="left" vertical="top" wrapText="1" indent="1"/>
      <protection locked="0"/>
    </xf>
    <xf numFmtId="0" fontId="84" fillId="0" borderId="152" xfId="0" applyFont="1" applyBorder="1" applyAlignment="1" applyProtection="1">
      <alignment horizontal="left" vertical="top" wrapText="1" indent="1"/>
      <protection locked="0"/>
    </xf>
    <xf numFmtId="43" fontId="59" fillId="10" borderId="101" xfId="1" applyFont="1" applyFill="1" applyBorder="1" applyAlignment="1">
      <alignment horizontal="left" vertical="center" wrapText="1" indent="1"/>
    </xf>
    <xf numFmtId="43" fontId="59" fillId="10" borderId="106" xfId="1" applyFont="1" applyFill="1" applyBorder="1" applyAlignment="1">
      <alignment horizontal="left" vertical="center" wrapText="1" indent="1"/>
    </xf>
    <xf numFmtId="0" fontId="84" fillId="5" borderId="142" xfId="0" applyFont="1" applyFill="1" applyBorder="1" applyAlignment="1" applyProtection="1">
      <alignment horizontal="left" vertical="top" wrapText="1" indent="1"/>
      <protection locked="0"/>
    </xf>
    <xf numFmtId="0" fontId="84" fillId="5" borderId="7" xfId="0" applyFont="1" applyFill="1" applyBorder="1" applyAlignment="1" applyProtection="1">
      <alignment horizontal="left" vertical="top" wrapText="1" indent="1"/>
      <protection locked="0"/>
    </xf>
    <xf numFmtId="0" fontId="84" fillId="5" borderId="149" xfId="0" applyFont="1" applyFill="1" applyBorder="1" applyAlignment="1" applyProtection="1">
      <alignment horizontal="left" vertical="top" wrapText="1" indent="1"/>
      <protection locked="0"/>
    </xf>
    <xf numFmtId="0" fontId="56" fillId="10" borderId="60" xfId="0" applyFont="1" applyFill="1" applyBorder="1" applyAlignment="1">
      <alignment horizontal="center" vertical="center" wrapText="1"/>
    </xf>
    <xf numFmtId="0" fontId="56" fillId="10" borderId="33" xfId="0" applyFont="1" applyFill="1" applyBorder="1" applyAlignment="1">
      <alignment horizontal="center" vertical="center" wrapText="1"/>
    </xf>
    <xf numFmtId="0" fontId="56" fillId="10" borderId="10" xfId="0" applyFont="1" applyFill="1" applyBorder="1" applyAlignment="1">
      <alignment horizontal="center" vertical="center" wrapText="1"/>
    </xf>
    <xf numFmtId="0" fontId="56" fillId="10" borderId="77" xfId="0" applyFont="1" applyFill="1" applyBorder="1" applyAlignment="1">
      <alignment horizontal="center" vertical="center" wrapText="1"/>
    </xf>
    <xf numFmtId="0" fontId="56" fillId="10" borderId="31" xfId="0" applyFont="1" applyFill="1" applyBorder="1" applyAlignment="1">
      <alignment horizontal="center" vertical="center" wrapText="1"/>
    </xf>
    <xf numFmtId="0" fontId="56" fillId="10" borderId="19" xfId="0" applyFont="1" applyFill="1" applyBorder="1" applyAlignment="1">
      <alignment horizontal="center" vertical="center" wrapText="1"/>
    </xf>
    <xf numFmtId="0" fontId="56" fillId="10" borderId="47" xfId="0" applyFont="1" applyFill="1" applyBorder="1" applyAlignment="1">
      <alignment horizontal="center" vertical="center" wrapText="1"/>
    </xf>
    <xf numFmtId="0" fontId="26" fillId="5" borderId="35" xfId="0" applyFont="1" applyFill="1" applyBorder="1" applyAlignment="1">
      <alignment horizontal="center" vertical="center" wrapText="1"/>
    </xf>
    <xf numFmtId="0" fontId="26" fillId="5" borderId="15" xfId="0" applyFont="1" applyFill="1" applyBorder="1" applyAlignment="1">
      <alignment horizontal="center" vertical="center" wrapText="1"/>
    </xf>
    <xf numFmtId="0" fontId="59" fillId="10" borderId="134" xfId="0" applyFont="1" applyFill="1" applyBorder="1" applyAlignment="1">
      <alignment horizontal="left" vertical="center" wrapText="1" indent="1"/>
    </xf>
    <xf numFmtId="0" fontId="59" fillId="10" borderId="123" xfId="0" applyFont="1" applyFill="1" applyBorder="1" applyAlignment="1">
      <alignment horizontal="left" vertical="center" wrapText="1" indent="1"/>
    </xf>
    <xf numFmtId="1" fontId="27" fillId="0" borderId="132" xfId="0" applyNumberFormat="1" applyFont="1" applyBorder="1" applyAlignment="1">
      <alignment horizontal="center" vertical="center" wrapText="1"/>
    </xf>
    <xf numFmtId="0" fontId="27" fillId="0" borderId="138" xfId="0" applyFont="1" applyBorder="1" applyAlignment="1">
      <alignment horizontal="left" vertical="center" wrapText="1" indent="1"/>
    </xf>
    <xf numFmtId="0" fontId="57" fillId="10" borderId="136" xfId="0" applyFont="1" applyFill="1" applyBorder="1" applyAlignment="1">
      <alignment horizontal="center" vertical="center" wrapText="1"/>
    </xf>
    <xf numFmtId="0" fontId="57" fillId="10" borderId="134" xfId="0" applyFont="1" applyFill="1" applyBorder="1" applyAlignment="1">
      <alignment horizontal="center" vertical="center" wrapText="1"/>
    </xf>
    <xf numFmtId="0" fontId="57" fillId="10" borderId="123" xfId="0" applyFont="1" applyFill="1" applyBorder="1" applyAlignment="1">
      <alignment horizontal="center" vertical="center" wrapText="1"/>
    </xf>
    <xf numFmtId="0" fontId="84" fillId="0" borderId="142" xfId="0" applyFont="1" applyBorder="1" applyAlignment="1" applyProtection="1">
      <alignment horizontal="left" vertical="top" wrapText="1" indent="1"/>
      <protection locked="0"/>
    </xf>
    <xf numFmtId="0" fontId="84" fillId="0" borderId="7" xfId="0" applyFont="1" applyBorder="1" applyAlignment="1" applyProtection="1">
      <alignment horizontal="left" vertical="top" wrapText="1" indent="1"/>
      <protection locked="0"/>
    </xf>
    <xf numFmtId="0" fontId="84" fillId="0" borderId="149" xfId="0" applyFont="1" applyBorder="1" applyAlignment="1" applyProtection="1">
      <alignment horizontal="left" vertical="top" wrapText="1" indent="1"/>
      <protection locked="0"/>
    </xf>
    <xf numFmtId="0" fontId="49" fillId="0" borderId="138" xfId="0" applyFont="1" applyBorder="1" applyAlignment="1">
      <alignment horizontal="left" vertical="center" wrapText="1" indent="1"/>
    </xf>
    <xf numFmtId="1" fontId="27" fillId="0" borderId="129" xfId="0" applyNumberFormat="1" applyFont="1" applyBorder="1" applyAlignment="1">
      <alignment horizontal="center" vertical="center" wrapText="1"/>
    </xf>
    <xf numFmtId="0" fontId="82" fillId="13" borderId="5" xfId="0" applyFont="1" applyFill="1" applyBorder="1" applyAlignment="1">
      <alignment horizontal="left" vertical="center" wrapText="1" indent="1"/>
    </xf>
    <xf numFmtId="0" fontId="82" fillId="13" borderId="50" xfId="0" applyFont="1" applyFill="1" applyBorder="1" applyAlignment="1">
      <alignment horizontal="left" vertical="center" wrapText="1" indent="1"/>
    </xf>
    <xf numFmtId="0" fontId="72" fillId="0" borderId="142" xfId="0" applyFont="1" applyBorder="1" applyAlignment="1" applyProtection="1">
      <alignment horizontal="left" vertical="top" wrapText="1" indent="1"/>
      <protection locked="0"/>
    </xf>
    <xf numFmtId="0" fontId="72" fillId="0" borderId="7" xfId="0" applyFont="1" applyBorder="1" applyAlignment="1" applyProtection="1">
      <alignment horizontal="left" vertical="top" wrapText="1" indent="1"/>
      <protection locked="0"/>
    </xf>
    <xf numFmtId="0" fontId="72" fillId="0" borderId="149" xfId="0" applyFont="1" applyBorder="1" applyAlignment="1" applyProtection="1">
      <alignment horizontal="left" vertical="top" wrapText="1" indent="1"/>
      <protection locked="0"/>
    </xf>
    <xf numFmtId="0" fontId="17" fillId="0" borderId="133" xfId="0" applyFont="1" applyBorder="1" applyAlignment="1">
      <alignment horizontal="left" vertical="center" wrapText="1" indent="1"/>
    </xf>
    <xf numFmtId="0" fontId="84" fillId="0" borderId="112" xfId="0" applyFont="1" applyBorder="1" applyAlignment="1" applyProtection="1">
      <alignment horizontal="left" vertical="top" wrapText="1" indent="1"/>
      <protection locked="0"/>
    </xf>
    <xf numFmtId="0" fontId="84" fillId="0" borderId="24" xfId="0" applyFont="1" applyBorder="1" applyAlignment="1" applyProtection="1">
      <alignment horizontal="left" vertical="top" wrapText="1" indent="1"/>
      <protection locked="0"/>
    </xf>
    <xf numFmtId="0" fontId="84" fillId="0" borderId="25" xfId="0" applyFont="1" applyBorder="1" applyAlignment="1" applyProtection="1">
      <alignment horizontal="left" vertical="top" wrapText="1" indent="1"/>
      <protection locked="0"/>
    </xf>
    <xf numFmtId="0" fontId="26" fillId="0" borderId="105" xfId="0" applyFont="1" applyBorder="1" applyAlignment="1">
      <alignment horizontal="left" vertical="center" wrapText="1" indent="1"/>
    </xf>
    <xf numFmtId="0" fontId="49" fillId="0" borderId="145" xfId="0" applyFont="1" applyBorder="1" applyAlignment="1">
      <alignment horizontal="left" vertical="center" wrapText="1" indent="1"/>
    </xf>
    <xf numFmtId="0" fontId="77" fillId="0" borderId="112" xfId="0" applyFont="1" applyBorder="1" applyAlignment="1">
      <alignment horizontal="left" vertical="center" wrapText="1" indent="1"/>
    </xf>
    <xf numFmtId="0" fontId="89" fillId="5" borderId="142" xfId="0" applyFont="1" applyFill="1" applyBorder="1" applyAlignment="1" applyProtection="1">
      <alignment horizontal="left" vertical="top" wrapText="1" indent="1"/>
      <protection locked="0"/>
    </xf>
    <xf numFmtId="0" fontId="89" fillId="5" borderId="7" xfId="0" applyFont="1" applyFill="1" applyBorder="1" applyAlignment="1" applyProtection="1">
      <alignment horizontal="left" vertical="top" wrapText="1" indent="1"/>
      <protection locked="0"/>
    </xf>
    <xf numFmtId="0" fontId="89" fillId="5" borderId="149" xfId="0" applyFont="1" applyFill="1" applyBorder="1" applyAlignment="1" applyProtection="1">
      <alignment horizontal="left" vertical="top" wrapText="1" indent="1"/>
      <protection locked="0"/>
    </xf>
    <xf numFmtId="0" fontId="47" fillId="0" borderId="54" xfId="0" applyFont="1" applyBorder="1" applyAlignment="1">
      <alignment horizontal="left" vertical="center" wrapText="1" indent="1"/>
    </xf>
    <xf numFmtId="0" fontId="27" fillId="0" borderId="29" xfId="0" applyFont="1" applyBorder="1" applyAlignment="1">
      <alignment horizontal="center" vertical="center" wrapText="1"/>
    </xf>
    <xf numFmtId="0" fontId="27" fillId="0" borderId="115" xfId="0" applyFont="1" applyBorder="1" applyAlignment="1">
      <alignment horizontal="center" vertical="center" wrapText="1"/>
    </xf>
    <xf numFmtId="49" fontId="84" fillId="5" borderId="142" xfId="0" applyNumberFormat="1" applyFont="1" applyFill="1" applyBorder="1" applyAlignment="1" applyProtection="1">
      <alignment horizontal="left" vertical="top" wrapText="1" indent="1"/>
      <protection locked="0"/>
    </xf>
    <xf numFmtId="49" fontId="84" fillId="5" borderId="7" xfId="0" applyNumberFormat="1" applyFont="1" applyFill="1" applyBorder="1" applyAlignment="1" applyProtection="1">
      <alignment horizontal="left" vertical="top" wrapText="1" indent="1"/>
      <protection locked="0"/>
    </xf>
    <xf numFmtId="49" fontId="84" fillId="5" borderId="149" xfId="0" applyNumberFormat="1" applyFont="1" applyFill="1" applyBorder="1" applyAlignment="1" applyProtection="1">
      <alignment horizontal="left" vertical="top" wrapText="1" indent="1"/>
      <protection locked="0"/>
    </xf>
    <xf numFmtId="0" fontId="17" fillId="0" borderId="105" xfId="0" applyFont="1" applyBorder="1" applyAlignment="1">
      <alignment horizontal="left" vertical="center" wrapText="1" indent="1"/>
    </xf>
    <xf numFmtId="0" fontId="90" fillId="13" borderId="110" xfId="0" applyFont="1" applyFill="1" applyBorder="1" applyAlignment="1">
      <alignment horizontal="left" vertical="center" wrapText="1" indent="1"/>
    </xf>
    <xf numFmtId="0" fontId="90" fillId="13" borderId="5" xfId="0" applyFont="1" applyFill="1" applyBorder="1" applyAlignment="1">
      <alignment horizontal="left" vertical="center" wrapText="1" indent="1"/>
    </xf>
    <xf numFmtId="0" fontId="90" fillId="13" borderId="50" xfId="0" applyFont="1" applyFill="1" applyBorder="1" applyAlignment="1">
      <alignment horizontal="left" vertical="center" wrapText="1" indent="1"/>
    </xf>
    <xf numFmtId="49" fontId="48" fillId="0" borderId="40" xfId="2" applyNumberFormat="1" applyFont="1" applyBorder="1" applyAlignment="1">
      <alignment horizontal="center" vertical="center" wrapText="1"/>
    </xf>
    <xf numFmtId="0" fontId="48" fillId="0" borderId="40" xfId="2" applyFont="1" applyBorder="1" applyAlignment="1">
      <alignment horizontal="center" vertical="center" wrapText="1"/>
    </xf>
    <xf numFmtId="0" fontId="59" fillId="10" borderId="89" xfId="0" applyFont="1" applyFill="1" applyBorder="1" applyAlignment="1">
      <alignment horizontal="center" vertical="center" wrapText="1"/>
    </xf>
    <xf numFmtId="0" fontId="61" fillId="10" borderId="2" xfId="0" applyFont="1" applyFill="1" applyBorder="1" applyAlignment="1">
      <alignment horizontal="center" vertical="center" wrapText="1"/>
    </xf>
    <xf numFmtId="0" fontId="61" fillId="10" borderId="80" xfId="0" applyFont="1" applyFill="1" applyBorder="1" applyAlignment="1">
      <alignment horizontal="center" vertical="center" wrapText="1"/>
    </xf>
    <xf numFmtId="0" fontId="26" fillId="0" borderId="98" xfId="0" applyFont="1" applyBorder="1" applyAlignment="1">
      <alignment horizontal="center" vertical="center" wrapText="1"/>
    </xf>
    <xf numFmtId="0" fontId="56" fillId="10" borderId="120" xfId="0" applyFont="1" applyFill="1" applyBorder="1" applyAlignment="1">
      <alignment horizontal="left" vertical="center" wrapText="1" indent="1"/>
    </xf>
    <xf numFmtId="0" fontId="57" fillId="10" borderId="41" xfId="0" applyFont="1" applyFill="1" applyBorder="1" applyAlignment="1">
      <alignment horizontal="center" vertical="center" wrapText="1"/>
    </xf>
    <xf numFmtId="0" fontId="57" fillId="10" borderId="75" xfId="0" applyFont="1" applyFill="1" applyBorder="1" applyAlignment="1">
      <alignment horizontal="center" vertical="center" wrapText="1"/>
    </xf>
    <xf numFmtId="43" fontId="59" fillId="10" borderId="125" xfId="1" applyFont="1" applyFill="1" applyBorder="1" applyAlignment="1">
      <alignment horizontal="left" vertical="center" wrapText="1" indent="1"/>
    </xf>
    <xf numFmtId="43" fontId="59" fillId="10" borderId="104" xfId="1" applyFont="1" applyFill="1" applyBorder="1" applyAlignment="1">
      <alignment horizontal="left" vertical="center" wrapText="1" indent="1"/>
    </xf>
    <xf numFmtId="0" fontId="90" fillId="13" borderId="110" xfId="0" applyFont="1" applyFill="1" applyBorder="1" applyAlignment="1" applyProtection="1">
      <alignment horizontal="left" vertical="center" indent="1"/>
      <protection locked="0"/>
    </xf>
    <xf numFmtId="0" fontId="90" fillId="13" borderId="5" xfId="0" applyFont="1" applyFill="1" applyBorder="1" applyAlignment="1" applyProtection="1">
      <alignment horizontal="left" vertical="center" indent="1"/>
      <protection locked="0"/>
    </xf>
    <xf numFmtId="0" fontId="90" fillId="13" borderId="50" xfId="0" applyFont="1" applyFill="1" applyBorder="1" applyAlignment="1" applyProtection="1">
      <alignment horizontal="left" vertical="center" indent="1"/>
      <protection locked="0"/>
    </xf>
    <xf numFmtId="0" fontId="72" fillId="5" borderId="142" xfId="0" applyFont="1" applyFill="1" applyBorder="1" applyAlignment="1" applyProtection="1">
      <alignment horizontal="left" vertical="top" wrapText="1" indent="1"/>
      <protection locked="0"/>
    </xf>
    <xf numFmtId="0" fontId="72" fillId="5" borderId="7" xfId="0" applyFont="1" applyFill="1" applyBorder="1" applyAlignment="1" applyProtection="1">
      <alignment horizontal="left" vertical="top" wrapText="1" indent="1"/>
      <protection locked="0"/>
    </xf>
    <xf numFmtId="0" fontId="72" fillId="5" borderId="149" xfId="0" applyFont="1" applyFill="1" applyBorder="1" applyAlignment="1" applyProtection="1">
      <alignment horizontal="left" vertical="top" wrapText="1" indent="1"/>
      <protection locked="0"/>
    </xf>
    <xf numFmtId="49" fontId="48" fillId="0" borderId="40" xfId="2" applyNumberFormat="1" applyFont="1" applyBorder="1" applyAlignment="1">
      <alignment horizontal="left" vertical="center"/>
    </xf>
    <xf numFmtId="0" fontId="48" fillId="0" borderId="40" xfId="2" applyFont="1" applyBorder="1" applyAlignment="1">
      <alignment horizontal="left" vertical="center"/>
    </xf>
    <xf numFmtId="0" fontId="40" fillId="0" borderId="54" xfId="0" applyFont="1" applyBorder="1" applyAlignment="1">
      <alignment horizontal="center"/>
    </xf>
    <xf numFmtId="0" fontId="21" fillId="0" borderId="105" xfId="0" applyFont="1" applyBorder="1" applyAlignment="1">
      <alignment horizontal="left" vertical="center" wrapText="1" indent="1"/>
    </xf>
    <xf numFmtId="0" fontId="93" fillId="13" borderId="110" xfId="0" applyFont="1" applyFill="1" applyBorder="1" applyAlignment="1">
      <alignment horizontal="left" vertical="center" wrapText="1" indent="1"/>
    </xf>
    <xf numFmtId="0" fontId="93" fillId="13" borderId="5" xfId="0" applyFont="1" applyFill="1" applyBorder="1" applyAlignment="1">
      <alignment horizontal="left" vertical="center" wrapText="1" indent="1"/>
    </xf>
    <xf numFmtId="0" fontId="93" fillId="13" borderId="50" xfId="0" applyFont="1" applyFill="1" applyBorder="1" applyAlignment="1">
      <alignment horizontal="left" vertical="center" wrapText="1" indent="1"/>
    </xf>
    <xf numFmtId="0" fontId="80" fillId="0" borderId="142" xfId="0" applyFont="1" applyBorder="1" applyAlignment="1" applyProtection="1">
      <alignment horizontal="left" vertical="top" wrapText="1" indent="1"/>
      <protection locked="0"/>
    </xf>
    <xf numFmtId="0" fontId="80" fillId="0" borderId="7" xfId="0" applyFont="1" applyBorder="1" applyAlignment="1" applyProtection="1">
      <alignment horizontal="left" vertical="top" wrapText="1" indent="1"/>
      <protection locked="0"/>
    </xf>
    <xf numFmtId="0" fontId="80" fillId="0" borderId="149" xfId="0" applyFont="1" applyBorder="1" applyAlignment="1" applyProtection="1">
      <alignment horizontal="left" vertical="top" wrapText="1" indent="1"/>
      <protection locked="0"/>
    </xf>
    <xf numFmtId="0" fontId="84" fillId="5" borderId="150" xfId="0" applyFont="1" applyFill="1" applyBorder="1" applyAlignment="1" applyProtection="1">
      <alignment horizontal="left" vertical="top" wrapText="1" indent="1"/>
      <protection locked="0"/>
    </xf>
    <xf numFmtId="0" fontId="84" fillId="5" borderId="151" xfId="0" applyFont="1" applyFill="1" applyBorder="1" applyAlignment="1" applyProtection="1">
      <alignment horizontal="left" vertical="top" wrapText="1" indent="1"/>
      <protection locked="0"/>
    </xf>
    <xf numFmtId="0" fontId="84" fillId="5" borderId="152" xfId="0" applyFont="1" applyFill="1" applyBorder="1" applyAlignment="1" applyProtection="1">
      <alignment horizontal="left" vertical="top" wrapText="1" indent="1"/>
      <protection locked="0"/>
    </xf>
    <xf numFmtId="0" fontId="28" fillId="2" borderId="15" xfId="0" applyFont="1" applyFill="1" applyBorder="1" applyAlignment="1">
      <alignment horizontal="center" vertical="center" wrapText="1"/>
    </xf>
    <xf numFmtId="0" fontId="89" fillId="5" borderId="112" xfId="0" applyFont="1" applyFill="1" applyBorder="1" applyAlignment="1" applyProtection="1">
      <alignment horizontal="left" vertical="top" wrapText="1" indent="1"/>
      <protection locked="0"/>
    </xf>
    <xf numFmtId="0" fontId="89" fillId="5" borderId="24" xfId="0" applyFont="1" applyFill="1" applyBorder="1" applyAlignment="1" applyProtection="1">
      <alignment horizontal="left" vertical="top" wrapText="1" indent="1"/>
      <protection locked="0"/>
    </xf>
    <xf numFmtId="0" fontId="89" fillId="5" borderId="25" xfId="0" applyFont="1" applyFill="1" applyBorder="1" applyAlignment="1" applyProtection="1">
      <alignment horizontal="left" vertical="top" wrapText="1" indent="1"/>
      <protection locked="0"/>
    </xf>
    <xf numFmtId="0" fontId="95" fillId="10" borderId="126" xfId="0" applyFont="1" applyFill="1" applyBorder="1" applyAlignment="1">
      <alignment horizontal="center" vertical="center" wrapText="1"/>
    </xf>
    <xf numFmtId="0" fontId="95" fillId="10" borderId="101" xfId="0" applyFont="1" applyFill="1" applyBorder="1" applyAlignment="1">
      <alignment horizontal="center" vertical="center" wrapText="1"/>
    </xf>
    <xf numFmtId="0" fontId="95" fillId="10" borderId="106" xfId="0" applyFont="1" applyFill="1" applyBorder="1" applyAlignment="1">
      <alignment horizontal="center" vertical="center" wrapText="1"/>
    </xf>
    <xf numFmtId="0" fontId="56" fillId="10" borderId="87" xfId="0" applyFont="1" applyFill="1" applyBorder="1" applyAlignment="1">
      <alignment horizontal="center" vertical="center" wrapText="1"/>
    </xf>
    <xf numFmtId="0" fontId="56" fillId="10" borderId="83" xfId="0" applyFont="1" applyFill="1" applyBorder="1" applyAlignment="1">
      <alignment horizontal="center" vertical="center" wrapText="1"/>
    </xf>
    <xf numFmtId="0" fontId="56" fillId="10" borderId="88" xfId="0" applyFont="1" applyFill="1" applyBorder="1" applyAlignment="1">
      <alignment horizontal="center" vertical="center" wrapText="1"/>
    </xf>
    <xf numFmtId="0" fontId="27" fillId="0" borderId="0" xfId="0" applyFont="1" applyAlignment="1">
      <alignment horizontal="right" vertical="center" wrapText="1"/>
    </xf>
    <xf numFmtId="0" fontId="27" fillId="0" borderId="1" xfId="0" applyFont="1" applyBorder="1" applyAlignment="1">
      <alignment horizontal="right" vertical="center" wrapText="1"/>
    </xf>
    <xf numFmtId="0" fontId="95" fillId="10" borderId="103" xfId="0" applyFont="1" applyFill="1" applyBorder="1" applyAlignment="1">
      <alignment horizontal="center" vertical="center" wrapText="1"/>
    </xf>
    <xf numFmtId="0" fontId="95" fillId="10" borderId="104" xfId="0" applyFont="1" applyFill="1" applyBorder="1" applyAlignment="1">
      <alignment horizontal="center" vertical="center" wrapText="1"/>
    </xf>
    <xf numFmtId="0" fontId="57" fillId="10" borderId="103" xfId="0" applyFont="1" applyFill="1" applyBorder="1" applyAlignment="1">
      <alignment vertical="center" wrapText="1"/>
    </xf>
    <xf numFmtId="0" fontId="57" fillId="10" borderId="104" xfId="0" applyFont="1" applyFill="1" applyBorder="1" applyAlignment="1">
      <alignment vertical="center" wrapText="1"/>
    </xf>
    <xf numFmtId="0" fontId="26" fillId="0" borderId="112" xfId="0" applyFont="1" applyBorder="1" applyAlignment="1">
      <alignment horizontal="left" vertical="center" wrapText="1" indent="1"/>
    </xf>
    <xf numFmtId="0" fontId="47" fillId="0" borderId="138" xfId="0" applyFont="1" applyBorder="1" applyAlignment="1">
      <alignment horizontal="left" vertical="center" wrapText="1" indent="1"/>
    </xf>
    <xf numFmtId="0" fontId="29" fillId="0" borderId="54" xfId="0" applyFont="1" applyBorder="1" applyAlignment="1">
      <alignment horizontal="left" vertical="center" wrapText="1" indent="1"/>
    </xf>
    <xf numFmtId="0" fontId="0" fillId="0" borderId="30" xfId="0" applyBorder="1" applyAlignment="1">
      <alignment horizontal="left" vertical="center" wrapText="1" indent="1"/>
    </xf>
    <xf numFmtId="0" fontId="56" fillId="10" borderId="40" xfId="0" applyFont="1" applyFill="1" applyBorder="1" applyAlignment="1">
      <alignment horizontal="center" vertical="center" wrapText="1"/>
    </xf>
    <xf numFmtId="0" fontId="89" fillId="5" borderId="150" xfId="0" applyFont="1" applyFill="1" applyBorder="1" applyAlignment="1" applyProtection="1">
      <alignment horizontal="left" vertical="top" wrapText="1" indent="1"/>
      <protection locked="0"/>
    </xf>
    <xf numFmtId="0" fontId="89" fillId="5" borderId="151" xfId="0" applyFont="1" applyFill="1" applyBorder="1" applyAlignment="1" applyProtection="1">
      <alignment horizontal="left" vertical="top" wrapText="1" indent="1"/>
      <protection locked="0"/>
    </xf>
    <xf numFmtId="0" fontId="89" fillId="5" borderId="152" xfId="0" applyFont="1" applyFill="1" applyBorder="1" applyAlignment="1" applyProtection="1">
      <alignment horizontal="left" vertical="top" wrapText="1" indent="1"/>
      <protection locked="0"/>
    </xf>
    <xf numFmtId="0" fontId="40" fillId="0" borderId="94" xfId="0" applyFont="1" applyBorder="1" applyAlignment="1">
      <alignment horizontal="center"/>
    </xf>
    <xf numFmtId="0" fontId="49" fillId="5" borderId="112" xfId="0" applyFont="1" applyFill="1" applyBorder="1" applyAlignment="1">
      <alignment horizontal="left" vertical="center" wrapText="1" indent="1"/>
    </xf>
    <xf numFmtId="0" fontId="26" fillId="5" borderId="105" xfId="0" applyFont="1" applyFill="1" applyBorder="1" applyAlignment="1">
      <alignment horizontal="left" vertical="center" wrapText="1" indent="1"/>
    </xf>
    <xf numFmtId="0" fontId="47" fillId="0" borderId="145" xfId="0" applyFont="1" applyBorder="1" applyAlignment="1">
      <alignment horizontal="left" vertical="center" wrapText="1" indent="1"/>
    </xf>
    <xf numFmtId="0" fontId="59" fillId="10" borderId="66" xfId="0" applyFont="1" applyFill="1" applyBorder="1" applyAlignment="1">
      <alignment horizontal="center" vertical="center" wrapText="1"/>
    </xf>
    <xf numFmtId="0" fontId="57" fillId="10" borderId="0" xfId="0" applyFont="1" applyFill="1" applyAlignment="1">
      <alignment horizontal="center" vertical="center" wrapText="1"/>
    </xf>
    <xf numFmtId="3" fontId="27" fillId="0" borderId="37" xfId="0" applyNumberFormat="1" applyFont="1" applyBorder="1" applyAlignment="1">
      <alignment horizontal="center" vertical="center" wrapText="1"/>
    </xf>
    <xf numFmtId="0" fontId="89" fillId="0" borderId="150" xfId="0" applyFont="1" applyBorder="1" applyAlignment="1" applyProtection="1">
      <alignment horizontal="left" vertical="top" wrapText="1" indent="1"/>
      <protection locked="0"/>
    </xf>
    <xf numFmtId="0" fontId="89" fillId="0" borderId="151" xfId="0" applyFont="1" applyBorder="1" applyAlignment="1" applyProtection="1">
      <alignment horizontal="left" vertical="top" wrapText="1" indent="1"/>
      <protection locked="0"/>
    </xf>
    <xf numFmtId="0" fontId="89" fillId="0" borderId="152" xfId="0" applyFont="1" applyBorder="1" applyAlignment="1" applyProtection="1">
      <alignment horizontal="left" vertical="top" wrapText="1" indent="1"/>
      <protection locked="0"/>
    </xf>
    <xf numFmtId="0" fontId="89" fillId="0" borderId="142" xfId="0" applyFont="1" applyBorder="1" applyAlignment="1" applyProtection="1">
      <alignment horizontal="left" vertical="top" wrapText="1" indent="1"/>
      <protection locked="0"/>
    </xf>
    <xf numFmtId="0" fontId="89" fillId="0" borderId="7" xfId="0" applyFont="1" applyBorder="1" applyAlignment="1" applyProtection="1">
      <alignment horizontal="left" vertical="top" wrapText="1" indent="1"/>
      <protection locked="0"/>
    </xf>
    <xf numFmtId="0" fontId="89" fillId="0" borderId="149" xfId="0" applyFont="1" applyBorder="1" applyAlignment="1" applyProtection="1">
      <alignment horizontal="left" vertical="top" wrapText="1" indent="1"/>
      <protection locked="0"/>
    </xf>
    <xf numFmtId="0" fontId="29" fillId="0" borderId="110" xfId="0" applyFont="1" applyBorder="1" applyAlignment="1">
      <alignment horizontal="center" vertical="center"/>
    </xf>
    <xf numFmtId="0" fontId="29" fillId="0" borderId="50" xfId="0" applyFont="1" applyBorder="1" applyAlignment="1">
      <alignment horizontal="center" vertical="center"/>
    </xf>
    <xf numFmtId="0" fontId="21" fillId="0" borderId="110" xfId="0" applyFont="1" applyBorder="1" applyAlignment="1">
      <alignment horizontal="center" vertical="center"/>
    </xf>
    <xf numFmtId="0" fontId="21" fillId="0" borderId="5" xfId="0" applyFont="1" applyBorder="1" applyAlignment="1">
      <alignment horizontal="center" vertical="center"/>
    </xf>
    <xf numFmtId="0" fontId="21" fillId="0" borderId="50" xfId="0" applyFont="1" applyBorder="1" applyAlignment="1">
      <alignment horizontal="center" vertical="center"/>
    </xf>
    <xf numFmtId="0" fontId="34" fillId="2" borderId="110" xfId="0" applyFont="1" applyFill="1" applyBorder="1" applyAlignment="1">
      <alignment horizontal="center" vertical="center"/>
    </xf>
    <xf numFmtId="0" fontId="34" fillId="2" borderId="50" xfId="0" applyFont="1" applyFill="1" applyBorder="1" applyAlignment="1">
      <alignment horizontal="center" vertical="center"/>
    </xf>
    <xf numFmtId="0" fontId="46" fillId="3" borderId="54" xfId="0" applyFont="1" applyFill="1" applyBorder="1" applyAlignment="1">
      <alignment horizontal="center" vertical="center" wrapText="1"/>
    </xf>
    <xf numFmtId="0" fontId="46" fillId="3" borderId="0" xfId="0" applyFont="1" applyFill="1" applyAlignment="1">
      <alignment horizontal="center" vertical="center" wrapText="1"/>
    </xf>
    <xf numFmtId="0" fontId="46" fillId="3" borderId="20" xfId="0" applyFont="1" applyFill="1" applyBorder="1" applyAlignment="1">
      <alignment horizontal="center" vertical="center" wrapText="1"/>
    </xf>
    <xf numFmtId="0" fontId="94" fillId="10" borderId="153" xfId="0" applyFont="1" applyFill="1" applyBorder="1" applyAlignment="1">
      <alignment horizontal="center" vertical="center"/>
    </xf>
    <xf numFmtId="0" fontId="94" fillId="10" borderId="154" xfId="0" applyFont="1" applyFill="1" applyBorder="1" applyAlignment="1">
      <alignment horizontal="center" vertical="center"/>
    </xf>
    <xf numFmtId="0" fontId="94" fillId="10" borderId="155" xfId="0" applyFont="1" applyFill="1" applyBorder="1" applyAlignment="1">
      <alignment horizontal="center" vertical="center"/>
    </xf>
    <xf numFmtId="0" fontId="59" fillId="10" borderId="54" xfId="0" applyFont="1" applyFill="1" applyBorder="1" applyAlignment="1">
      <alignment horizontal="left" vertical="center" indent="1"/>
    </xf>
    <xf numFmtId="0" fontId="59" fillId="10" borderId="20" xfId="0" applyFont="1" applyFill="1" applyBorder="1" applyAlignment="1">
      <alignment horizontal="left" vertical="center" indent="1"/>
    </xf>
    <xf numFmtId="0" fontId="21" fillId="0" borderId="28" xfId="0" applyFont="1" applyBorder="1" applyAlignment="1">
      <alignment horizontal="center"/>
    </xf>
    <xf numFmtId="0" fontId="21" fillId="0" borderId="96" xfId="0" applyFont="1" applyBorder="1" applyAlignment="1">
      <alignment horizontal="center"/>
    </xf>
    <xf numFmtId="0" fontId="21" fillId="0" borderId="91" xfId="0" applyFont="1" applyBorder="1" applyAlignment="1">
      <alignment horizontal="center"/>
    </xf>
    <xf numFmtId="0" fontId="21" fillId="0" borderId="93" xfId="0" applyFont="1" applyBorder="1" applyAlignment="1">
      <alignment horizontal="center"/>
    </xf>
    <xf numFmtId="0" fontId="21" fillId="0" borderId="89" xfId="0" applyFont="1" applyBorder="1"/>
    <xf numFmtId="0" fontId="21" fillId="0" borderId="90" xfId="0" applyFont="1" applyBorder="1"/>
    <xf numFmtId="0" fontId="59" fillId="10" borderId="89" xfId="0" applyFont="1" applyFill="1" applyBorder="1" applyAlignment="1">
      <alignment horizontal="left" vertical="center" indent="1"/>
    </xf>
    <xf numFmtId="0" fontId="59" fillId="10" borderId="90" xfId="0" applyFont="1" applyFill="1" applyBorder="1" applyAlignment="1">
      <alignment horizontal="left" vertical="center" indent="1"/>
    </xf>
    <xf numFmtId="0" fontId="46" fillId="0" borderId="54" xfId="0" applyFont="1" applyBorder="1" applyAlignment="1">
      <alignment horizontal="center" vertical="center" wrapText="1"/>
    </xf>
    <xf numFmtId="0" fontId="46" fillId="0" borderId="20" xfId="0" applyFont="1" applyBorder="1" applyAlignment="1">
      <alignment horizontal="center" vertical="center" wrapText="1"/>
    </xf>
    <xf numFmtId="0" fontId="24" fillId="0" borderId="54" xfId="0" applyFont="1" applyBorder="1" applyAlignment="1">
      <alignment horizontal="center" vertical="center"/>
    </xf>
    <xf numFmtId="0" fontId="24" fillId="0" borderId="0" xfId="0" applyFont="1" applyAlignment="1">
      <alignment horizontal="center" vertical="center"/>
    </xf>
    <xf numFmtId="0" fontId="24" fillId="0" borderId="20" xfId="0" applyFont="1" applyBorder="1" applyAlignment="1">
      <alignment horizontal="center" vertical="center"/>
    </xf>
    <xf numFmtId="0" fontId="21" fillId="0" borderId="79" xfId="0" applyFont="1" applyBorder="1" applyAlignment="1">
      <alignment horizontal="center"/>
    </xf>
    <xf numFmtId="0" fontId="21" fillId="0" borderId="67" xfId="0" applyFont="1" applyBorder="1" applyAlignment="1">
      <alignment horizontal="center"/>
    </xf>
    <xf numFmtId="49" fontId="68" fillId="7" borderId="0" xfId="0" applyNumberFormat="1" applyFont="1" applyFill="1" applyAlignment="1">
      <alignment horizontal="left" vertical="center"/>
    </xf>
    <xf numFmtId="0" fontId="68" fillId="7" borderId="0" xfId="0" applyFont="1" applyFill="1" applyAlignment="1">
      <alignment horizontal="left" vertical="center"/>
    </xf>
    <xf numFmtId="0" fontId="24" fillId="2" borderId="91" xfId="0" applyFont="1" applyFill="1" applyBorder="1" applyAlignment="1">
      <alignment horizontal="center" vertical="center"/>
    </xf>
    <xf numFmtId="0" fontId="24" fillId="2" borderId="92" xfId="0" applyFont="1" applyFill="1" applyBorder="1" applyAlignment="1">
      <alignment horizontal="center" vertical="center"/>
    </xf>
    <xf numFmtId="0" fontId="24" fillId="2" borderId="93" xfId="0" applyFont="1" applyFill="1" applyBorder="1" applyAlignment="1">
      <alignment horizontal="center" vertical="center"/>
    </xf>
    <xf numFmtId="0" fontId="21" fillId="0" borderId="94" xfId="0" applyFont="1" applyBorder="1"/>
    <xf numFmtId="0" fontId="21" fillId="0" borderId="95" xfId="0" applyFont="1" applyBorder="1"/>
    <xf numFmtId="0" fontId="24" fillId="2" borderId="54" xfId="0" applyFont="1" applyFill="1" applyBorder="1" applyAlignment="1">
      <alignment horizontal="center" vertical="center"/>
    </xf>
    <xf numFmtId="0" fontId="24" fillId="2" borderId="20" xfId="0" applyFont="1" applyFill="1" applyBorder="1" applyAlignment="1">
      <alignment horizontal="center" vertical="center"/>
    </xf>
    <xf numFmtId="0" fontId="96" fillId="0" borderId="74" xfId="0" applyFont="1" applyBorder="1" applyAlignment="1">
      <alignment horizontal="center" vertical="center"/>
    </xf>
    <xf numFmtId="0" fontId="96" fillId="0" borderId="0" xfId="0" applyFont="1" applyAlignment="1">
      <alignment horizontal="center" vertical="center"/>
    </xf>
    <xf numFmtId="0" fontId="96" fillId="0" borderId="1" xfId="0" applyFont="1" applyBorder="1" applyAlignment="1">
      <alignment horizontal="center" vertical="center"/>
    </xf>
    <xf numFmtId="49" fontId="29" fillId="0" borderId="40" xfId="0" applyNumberFormat="1" applyFont="1" applyBorder="1" applyAlignment="1">
      <alignment horizontal="left" vertical="top" wrapText="1" indent="4"/>
    </xf>
    <xf numFmtId="49" fontId="29" fillId="0" borderId="73" xfId="0" applyNumberFormat="1" applyFont="1" applyBorder="1" applyAlignment="1">
      <alignment horizontal="left" vertical="top" wrapText="1" indent="4"/>
    </xf>
    <xf numFmtId="0" fontId="96" fillId="5" borderId="74" xfId="0" applyFont="1" applyFill="1" applyBorder="1" applyAlignment="1">
      <alignment horizontal="center" vertical="center"/>
    </xf>
    <xf numFmtId="0" fontId="96" fillId="5" borderId="1" xfId="0" applyFont="1" applyFill="1" applyBorder="1" applyAlignment="1">
      <alignment horizontal="center" vertical="center"/>
    </xf>
    <xf numFmtId="0" fontId="29" fillId="0" borderId="81" xfId="0" applyFont="1" applyBorder="1" applyAlignment="1">
      <alignment horizontal="center" vertical="center"/>
    </xf>
    <xf numFmtId="0" fontId="29" fillId="0" borderId="80" xfId="0" applyFont="1" applyBorder="1" applyAlignment="1">
      <alignment horizontal="center" vertical="center"/>
    </xf>
    <xf numFmtId="0" fontId="59" fillId="10" borderId="126" xfId="0" applyFont="1" applyFill="1" applyBorder="1" applyAlignment="1">
      <alignment horizontal="center" vertical="center" wrapText="1"/>
    </xf>
    <xf numFmtId="0" fontId="39" fillId="0" borderId="183" xfId="0" applyFont="1" applyBorder="1" applyAlignment="1" applyProtection="1">
      <alignment horizontal="left" vertical="top" wrapText="1"/>
      <protection locked="0"/>
    </xf>
    <xf numFmtId="0" fontId="59" fillId="10" borderId="102" xfId="0" applyFont="1" applyFill="1" applyBorder="1" applyAlignment="1">
      <alignment horizontal="left" vertical="center" wrapText="1"/>
    </xf>
    <xf numFmtId="0" fontId="73" fillId="0" borderId="55" xfId="0" applyFont="1" applyBorder="1" applyAlignment="1" applyProtection="1">
      <alignment horizontal="center" vertical="center" wrapText="1"/>
      <protection locked="0"/>
    </xf>
    <xf numFmtId="0" fontId="73" fillId="0" borderId="6" xfId="0" applyFont="1" applyBorder="1" applyAlignment="1" applyProtection="1">
      <alignment horizontal="center" vertical="center" wrapText="1"/>
      <protection locked="0"/>
    </xf>
    <xf numFmtId="0" fontId="73" fillId="0" borderId="8" xfId="0" applyFont="1" applyBorder="1" applyAlignment="1" applyProtection="1">
      <alignment horizontal="center" vertical="center" wrapText="1"/>
      <protection locked="0"/>
    </xf>
    <xf numFmtId="0" fontId="73" fillId="0" borderId="56" xfId="0" applyFont="1" applyBorder="1" applyAlignment="1" applyProtection="1">
      <alignment horizontal="center" vertical="center" wrapText="1"/>
      <protection locked="0"/>
    </xf>
    <xf numFmtId="0" fontId="73" fillId="0" borderId="38" xfId="0" applyFont="1" applyBorder="1" applyAlignment="1" applyProtection="1">
      <alignment horizontal="center" vertical="center" wrapText="1"/>
      <protection locked="0"/>
    </xf>
    <xf numFmtId="0" fontId="73" fillId="0" borderId="32" xfId="0" applyFont="1" applyBorder="1" applyAlignment="1" applyProtection="1">
      <alignment horizontal="center" vertical="center" wrapText="1"/>
      <protection locked="0"/>
    </xf>
    <xf numFmtId="0" fontId="73" fillId="0" borderId="47" xfId="0" applyFont="1" applyBorder="1" applyAlignment="1" applyProtection="1">
      <alignment horizontal="center" vertical="center" wrapText="1"/>
      <protection locked="0"/>
    </xf>
    <xf numFmtId="0" fontId="73" fillId="0" borderId="57" xfId="0" applyFont="1" applyBorder="1" applyAlignment="1" applyProtection="1">
      <alignment horizontal="center" vertical="center" wrapText="1"/>
      <protection locked="0"/>
    </xf>
    <xf numFmtId="0" fontId="73" fillId="0" borderId="58" xfId="0" applyFont="1" applyBorder="1" applyAlignment="1" applyProtection="1">
      <alignment horizontal="center" vertical="center" wrapText="1"/>
      <protection locked="0"/>
    </xf>
    <xf numFmtId="0" fontId="73" fillId="0" borderId="59" xfId="0" applyFont="1" applyBorder="1" applyAlignment="1" applyProtection="1">
      <alignment horizontal="center" vertical="center" wrapText="1"/>
      <protection locked="0"/>
    </xf>
  </cellXfs>
  <cellStyles count="6">
    <cellStyle name="Comma" xfId="1" builtinId="3"/>
    <cellStyle name="Hyperlink" xfId="2" builtinId="8"/>
    <cellStyle name="Neutral" xfId="5" builtinId="28"/>
    <cellStyle name="Normal" xfId="0" builtinId="0" customBuiltin="1"/>
    <cellStyle name="Normal 2" xfId="3" xr:uid="{00000000-0005-0000-0000-000003000000}"/>
    <cellStyle name="Percent" xfId="4" builtinId="5"/>
  </cellStyles>
  <dxfs count="163">
    <dxf>
      <fill>
        <patternFill>
          <bgColor rgb="FF0066FF"/>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0066FF"/>
        </patternFill>
      </fill>
    </dxf>
    <dxf>
      <font>
        <color auto="1"/>
      </font>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auto="1"/>
      </font>
      <fill>
        <patternFill patternType="solid">
          <bgColor theme="9" tint="0.59996337778862885"/>
        </patternFill>
      </fill>
    </dxf>
    <dxf>
      <fill>
        <patternFill>
          <bgColor theme="9" tint="0.5999633777886288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FF"/>
      <color rgb="FFFFFFD5"/>
      <color rgb="FFFFFFCC"/>
      <color rgb="FF589199"/>
      <color rgb="FF089199"/>
      <color rgb="FFAFCD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6/relationships/vbaProject" Target="vbaProject.bin"/><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133350</xdr:colOff>
      <xdr:row>18</xdr:row>
      <xdr:rowOff>1</xdr:rowOff>
    </xdr:from>
    <xdr:to>
      <xdr:col>12</xdr:col>
      <xdr:colOff>104775</xdr:colOff>
      <xdr:row>27</xdr:row>
      <xdr:rowOff>0</xdr:rowOff>
    </xdr:to>
    <xdr:grpSp>
      <xdr:nvGrpSpPr>
        <xdr:cNvPr id="15773" name="Group 10">
          <a:extLst>
            <a:ext uri="{FF2B5EF4-FFF2-40B4-BE49-F238E27FC236}">
              <a16:creationId xmlns:a16="http://schemas.microsoft.com/office/drawing/2014/main" id="{00000000-0008-0000-0100-00009D3D0000}"/>
            </a:ext>
          </a:extLst>
        </xdr:cNvPr>
        <xdr:cNvGrpSpPr>
          <a:grpSpLocks/>
        </xdr:cNvGrpSpPr>
      </xdr:nvGrpSpPr>
      <xdr:grpSpPr bwMode="auto">
        <a:xfrm>
          <a:off x="1419225" y="20693064"/>
          <a:ext cx="49239488" cy="8000999"/>
          <a:chOff x="0" y="-4288"/>
          <a:chExt cx="15840" cy="6398"/>
        </a:xfrm>
      </xdr:grpSpPr>
      <xdr:grpSp>
        <xdr:nvGrpSpPr>
          <xdr:cNvPr id="15781" name="Group 11">
            <a:extLst>
              <a:ext uri="{FF2B5EF4-FFF2-40B4-BE49-F238E27FC236}">
                <a16:creationId xmlns:a16="http://schemas.microsoft.com/office/drawing/2014/main" id="{00000000-0008-0000-0100-0000A53D0000}"/>
              </a:ext>
            </a:extLst>
          </xdr:cNvPr>
          <xdr:cNvGrpSpPr>
            <a:grpSpLocks/>
          </xdr:cNvGrpSpPr>
        </xdr:nvGrpSpPr>
        <xdr:grpSpPr bwMode="auto">
          <a:xfrm>
            <a:off x="0" y="-3594"/>
            <a:ext cx="15840" cy="4263"/>
            <a:chOff x="0" y="-3594"/>
            <a:chExt cx="15840" cy="4263"/>
          </a:xfrm>
        </xdr:grpSpPr>
        <xdr:sp macro="" textlink="">
          <xdr:nvSpPr>
            <xdr:cNvPr id="15792" name="Freeform 22">
              <a:extLst>
                <a:ext uri="{FF2B5EF4-FFF2-40B4-BE49-F238E27FC236}">
                  <a16:creationId xmlns:a16="http://schemas.microsoft.com/office/drawing/2014/main" id="{00000000-0008-0000-0100-0000B03D0000}"/>
                </a:ext>
              </a:extLst>
            </xdr:cNvPr>
            <xdr:cNvSpPr>
              <a:spLocks/>
            </xdr:cNvSpPr>
          </xdr:nvSpPr>
          <xdr:spPr bwMode="auto">
            <a:xfrm>
              <a:off x="0" y="-3594"/>
              <a:ext cx="15840" cy="4263"/>
            </a:xfrm>
            <a:custGeom>
              <a:avLst/>
              <a:gdLst>
                <a:gd name="T0" fmla="*/ 12202 w 15840"/>
                <a:gd name="T1" fmla="*/ -3594 h 4263"/>
                <a:gd name="T2" fmla="*/ 12127 w 15840"/>
                <a:gd name="T3" fmla="*/ -3592 h 4263"/>
                <a:gd name="T4" fmla="*/ 12053 w 15840"/>
                <a:gd name="T5" fmla="*/ -3587 h 4263"/>
                <a:gd name="T6" fmla="*/ 0 w 15840"/>
                <a:gd name="T7" fmla="*/ -2380 h 4263"/>
                <a:gd name="T8" fmla="*/ 0 w 15840"/>
                <a:gd name="T9" fmla="*/ 669 h 4263"/>
                <a:gd name="T10" fmla="*/ 15840 w 15840"/>
                <a:gd name="T11" fmla="*/ 669 h 4263"/>
                <a:gd name="T12" fmla="*/ 15840 w 15840"/>
                <a:gd name="T13" fmla="*/ -2849 h 4263"/>
                <a:gd name="T14" fmla="*/ 12546 w 15840"/>
                <a:gd name="T15" fmla="*/ -3561 h 4263"/>
                <a:gd name="T16" fmla="*/ 12473 w 15840"/>
                <a:gd name="T17" fmla="*/ -3574 h 4263"/>
                <a:gd name="T18" fmla="*/ 12400 w 15840"/>
                <a:gd name="T19" fmla="*/ -3584 h 4263"/>
                <a:gd name="T20" fmla="*/ 12326 w 15840"/>
                <a:gd name="T21" fmla="*/ -3591 h 4263"/>
                <a:gd name="T22" fmla="*/ 12252 w 15840"/>
                <a:gd name="T23" fmla="*/ -3594 h 4263"/>
                <a:gd name="T24" fmla="*/ 12227 w 15840"/>
                <a:gd name="T25" fmla="*/ -3594 h 4263"/>
                <a:gd name="T26" fmla="*/ 12202 w 15840"/>
                <a:gd name="T27" fmla="*/ -3594 h 4263"/>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5840" h="4263">
                  <a:moveTo>
                    <a:pt x="12202" y="0"/>
                  </a:moveTo>
                  <a:lnTo>
                    <a:pt x="12127" y="2"/>
                  </a:lnTo>
                  <a:lnTo>
                    <a:pt x="12053" y="7"/>
                  </a:lnTo>
                  <a:lnTo>
                    <a:pt x="0" y="1214"/>
                  </a:lnTo>
                  <a:lnTo>
                    <a:pt x="0" y="4263"/>
                  </a:lnTo>
                  <a:lnTo>
                    <a:pt x="15840" y="4263"/>
                  </a:lnTo>
                  <a:lnTo>
                    <a:pt x="15840" y="745"/>
                  </a:lnTo>
                  <a:lnTo>
                    <a:pt x="12546" y="33"/>
                  </a:lnTo>
                  <a:lnTo>
                    <a:pt x="12473" y="20"/>
                  </a:lnTo>
                  <a:lnTo>
                    <a:pt x="12400" y="10"/>
                  </a:lnTo>
                  <a:lnTo>
                    <a:pt x="12326" y="3"/>
                  </a:lnTo>
                  <a:lnTo>
                    <a:pt x="12252" y="0"/>
                  </a:lnTo>
                  <a:lnTo>
                    <a:pt x="12227" y="0"/>
                  </a:lnTo>
                  <a:lnTo>
                    <a:pt x="12202" y="0"/>
                  </a:lnTo>
                </a:path>
              </a:pathLst>
            </a:custGeom>
            <a:solidFill>
              <a:srgbClr val="00BCDA"/>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15782" name="Group 12">
            <a:extLst>
              <a:ext uri="{FF2B5EF4-FFF2-40B4-BE49-F238E27FC236}">
                <a16:creationId xmlns:a16="http://schemas.microsoft.com/office/drawing/2014/main" id="{00000000-0008-0000-0100-0000A63D0000}"/>
              </a:ext>
            </a:extLst>
          </xdr:cNvPr>
          <xdr:cNvGrpSpPr>
            <a:grpSpLocks/>
          </xdr:cNvGrpSpPr>
        </xdr:nvGrpSpPr>
        <xdr:grpSpPr bwMode="auto">
          <a:xfrm>
            <a:off x="0" y="-3459"/>
            <a:ext cx="15840" cy="4128"/>
            <a:chOff x="0" y="-3459"/>
            <a:chExt cx="15840" cy="4128"/>
          </a:xfrm>
        </xdr:grpSpPr>
        <xdr:sp macro="" textlink="">
          <xdr:nvSpPr>
            <xdr:cNvPr id="15790" name="Freeform 20">
              <a:extLst>
                <a:ext uri="{FF2B5EF4-FFF2-40B4-BE49-F238E27FC236}">
                  <a16:creationId xmlns:a16="http://schemas.microsoft.com/office/drawing/2014/main" id="{00000000-0008-0000-0100-0000AE3D0000}"/>
                </a:ext>
              </a:extLst>
            </xdr:cNvPr>
            <xdr:cNvSpPr>
              <a:spLocks/>
            </xdr:cNvSpPr>
          </xdr:nvSpPr>
          <xdr:spPr bwMode="auto">
            <a:xfrm>
              <a:off x="0" y="-3459"/>
              <a:ext cx="15840" cy="4128"/>
            </a:xfrm>
            <a:custGeom>
              <a:avLst/>
              <a:gdLst>
                <a:gd name="T0" fmla="*/ 0 w 15840"/>
                <a:gd name="T1" fmla="*/ -3459 h 4128"/>
                <a:gd name="T2" fmla="*/ 0 w 15840"/>
                <a:gd name="T3" fmla="*/ 669 h 4128"/>
                <a:gd name="T4" fmla="*/ 15840 w 15840"/>
                <a:gd name="T5" fmla="*/ 669 h 4128"/>
                <a:gd name="T6" fmla="*/ 15840 w 15840"/>
                <a:gd name="T7" fmla="*/ -1834 h 4128"/>
                <a:gd name="T8" fmla="*/ 7894 w 15840"/>
                <a:gd name="T9" fmla="*/ -1834 h 4128"/>
                <a:gd name="T10" fmla="*/ 7863 w 15840"/>
                <a:gd name="T11" fmla="*/ -1834 h 4128"/>
                <a:gd name="T12" fmla="*/ 7802 w 15840"/>
                <a:gd name="T13" fmla="*/ -1836 h 4128"/>
                <a:gd name="T14" fmla="*/ 7741 w 15840"/>
                <a:gd name="T15" fmla="*/ -1840 h 4128"/>
                <a:gd name="T16" fmla="*/ 7680 w 15840"/>
                <a:gd name="T17" fmla="*/ -1846 h 4128"/>
                <a:gd name="T18" fmla="*/ 7619 w 15840"/>
                <a:gd name="T19" fmla="*/ -1854 h 4128"/>
                <a:gd name="T20" fmla="*/ 7559 w 15840"/>
                <a:gd name="T21" fmla="*/ -1863 h 4128"/>
                <a:gd name="T22" fmla="*/ 7499 w 15840"/>
                <a:gd name="T23" fmla="*/ -1875 h 4128"/>
                <a:gd name="T24" fmla="*/ 7440 w 15840"/>
                <a:gd name="T25" fmla="*/ -1888 h 4128"/>
                <a:gd name="T26" fmla="*/ 0 w 15840"/>
                <a:gd name="T27" fmla="*/ -3459 h 4128"/>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5840" h="4128">
                  <a:moveTo>
                    <a:pt x="0" y="0"/>
                  </a:moveTo>
                  <a:lnTo>
                    <a:pt x="0" y="4128"/>
                  </a:lnTo>
                  <a:lnTo>
                    <a:pt x="15840" y="4128"/>
                  </a:lnTo>
                  <a:lnTo>
                    <a:pt x="15840" y="1625"/>
                  </a:lnTo>
                  <a:lnTo>
                    <a:pt x="7894" y="1625"/>
                  </a:lnTo>
                  <a:lnTo>
                    <a:pt x="7863" y="1625"/>
                  </a:lnTo>
                  <a:lnTo>
                    <a:pt x="7802" y="1623"/>
                  </a:lnTo>
                  <a:lnTo>
                    <a:pt x="7741" y="1619"/>
                  </a:lnTo>
                  <a:lnTo>
                    <a:pt x="7680" y="1613"/>
                  </a:lnTo>
                  <a:lnTo>
                    <a:pt x="7619" y="1605"/>
                  </a:lnTo>
                  <a:lnTo>
                    <a:pt x="7559" y="1596"/>
                  </a:lnTo>
                  <a:lnTo>
                    <a:pt x="7499" y="1584"/>
                  </a:lnTo>
                  <a:lnTo>
                    <a:pt x="7440" y="1571"/>
                  </a:lnTo>
                  <a:lnTo>
                    <a:pt x="0" y="0"/>
                  </a:lnTo>
                  <a:close/>
                </a:path>
              </a:pathLst>
            </a:custGeom>
            <a:solidFill>
              <a:srgbClr val="F7921E"/>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791" name="Freeform 21">
              <a:extLst>
                <a:ext uri="{FF2B5EF4-FFF2-40B4-BE49-F238E27FC236}">
                  <a16:creationId xmlns:a16="http://schemas.microsoft.com/office/drawing/2014/main" id="{00000000-0008-0000-0100-0000AF3D0000}"/>
                </a:ext>
              </a:extLst>
            </xdr:cNvPr>
            <xdr:cNvSpPr>
              <a:spLocks/>
            </xdr:cNvSpPr>
          </xdr:nvSpPr>
          <xdr:spPr bwMode="auto">
            <a:xfrm>
              <a:off x="0" y="-3459"/>
              <a:ext cx="15840" cy="4128"/>
            </a:xfrm>
            <a:custGeom>
              <a:avLst/>
              <a:gdLst>
                <a:gd name="T0" fmla="*/ 15840 w 15840"/>
                <a:gd name="T1" fmla="*/ -2572 h 4128"/>
                <a:gd name="T2" fmla="*/ 8048 w 15840"/>
                <a:gd name="T3" fmla="*/ -1840 h 4128"/>
                <a:gd name="T4" fmla="*/ 7986 w 15840"/>
                <a:gd name="T5" fmla="*/ -1836 h 4128"/>
                <a:gd name="T6" fmla="*/ 7925 w 15840"/>
                <a:gd name="T7" fmla="*/ -1834 h 4128"/>
                <a:gd name="T8" fmla="*/ 7894 w 15840"/>
                <a:gd name="T9" fmla="*/ -1834 h 4128"/>
                <a:gd name="T10" fmla="*/ 15840 w 15840"/>
                <a:gd name="T11" fmla="*/ -1834 h 4128"/>
                <a:gd name="T12" fmla="*/ 15840 w 15840"/>
                <a:gd name="T13" fmla="*/ -2572 h 4128"/>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5840" h="4128">
                  <a:moveTo>
                    <a:pt x="15840" y="887"/>
                  </a:moveTo>
                  <a:lnTo>
                    <a:pt x="8048" y="1619"/>
                  </a:lnTo>
                  <a:lnTo>
                    <a:pt x="7986" y="1623"/>
                  </a:lnTo>
                  <a:lnTo>
                    <a:pt x="7925" y="1625"/>
                  </a:lnTo>
                  <a:lnTo>
                    <a:pt x="7894" y="1625"/>
                  </a:lnTo>
                  <a:lnTo>
                    <a:pt x="15840" y="1625"/>
                  </a:lnTo>
                  <a:lnTo>
                    <a:pt x="15840" y="887"/>
                  </a:lnTo>
                  <a:close/>
                </a:path>
              </a:pathLst>
            </a:custGeom>
            <a:solidFill>
              <a:srgbClr val="F7921E"/>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15783" name="Group 13">
            <a:extLst>
              <a:ext uri="{FF2B5EF4-FFF2-40B4-BE49-F238E27FC236}">
                <a16:creationId xmlns:a16="http://schemas.microsoft.com/office/drawing/2014/main" id="{00000000-0008-0000-0100-0000A73D0000}"/>
              </a:ext>
            </a:extLst>
          </xdr:cNvPr>
          <xdr:cNvGrpSpPr>
            <a:grpSpLocks/>
          </xdr:cNvGrpSpPr>
        </xdr:nvGrpSpPr>
        <xdr:grpSpPr bwMode="auto">
          <a:xfrm>
            <a:off x="0" y="-4288"/>
            <a:ext cx="15840" cy="4958"/>
            <a:chOff x="0" y="-4288"/>
            <a:chExt cx="15840" cy="4958"/>
          </a:xfrm>
        </xdr:grpSpPr>
        <xdr:sp macro="" textlink="">
          <xdr:nvSpPr>
            <xdr:cNvPr id="15789" name="Freeform 19">
              <a:extLst>
                <a:ext uri="{FF2B5EF4-FFF2-40B4-BE49-F238E27FC236}">
                  <a16:creationId xmlns:a16="http://schemas.microsoft.com/office/drawing/2014/main" id="{00000000-0008-0000-0100-0000AD3D0000}"/>
                </a:ext>
              </a:extLst>
            </xdr:cNvPr>
            <xdr:cNvSpPr>
              <a:spLocks/>
            </xdr:cNvSpPr>
          </xdr:nvSpPr>
          <xdr:spPr bwMode="auto">
            <a:xfrm>
              <a:off x="0" y="-4288"/>
              <a:ext cx="15840" cy="4958"/>
            </a:xfrm>
            <a:custGeom>
              <a:avLst/>
              <a:gdLst>
                <a:gd name="T0" fmla="*/ 2974 w 15840"/>
                <a:gd name="T1" fmla="*/ -4288 h 4958"/>
                <a:gd name="T2" fmla="*/ 2900 w 15840"/>
                <a:gd name="T3" fmla="*/ -4286 h 4958"/>
                <a:gd name="T4" fmla="*/ 2826 w 15840"/>
                <a:gd name="T5" fmla="*/ -4281 h 4958"/>
                <a:gd name="T6" fmla="*/ 0 w 15840"/>
                <a:gd name="T7" fmla="*/ -4099 h 4958"/>
                <a:gd name="T8" fmla="*/ 0 w 15840"/>
                <a:gd name="T9" fmla="*/ 669 h 4958"/>
                <a:gd name="T10" fmla="*/ 15840 w 15840"/>
                <a:gd name="T11" fmla="*/ 669 h 4958"/>
                <a:gd name="T12" fmla="*/ 15840 w 15840"/>
                <a:gd name="T13" fmla="*/ -1478 h 4958"/>
                <a:gd name="T14" fmla="*/ 15754 w 15840"/>
                <a:gd name="T15" fmla="*/ -1544 h 4958"/>
                <a:gd name="T16" fmla="*/ 15684 w 15840"/>
                <a:gd name="T17" fmla="*/ -1589 h 4958"/>
                <a:gd name="T18" fmla="*/ 15610 w 15840"/>
                <a:gd name="T19" fmla="*/ -1631 h 4958"/>
                <a:gd name="T20" fmla="*/ 15532 w 15840"/>
                <a:gd name="T21" fmla="*/ -1669 h 4958"/>
                <a:gd name="T22" fmla="*/ 15451 w 15840"/>
                <a:gd name="T23" fmla="*/ -1703 h 4958"/>
                <a:gd name="T24" fmla="*/ 15367 w 15840"/>
                <a:gd name="T25" fmla="*/ -1733 h 4958"/>
                <a:gd name="T26" fmla="*/ 15279 w 15840"/>
                <a:gd name="T27" fmla="*/ -1758 h 4958"/>
                <a:gd name="T28" fmla="*/ 15189 w 15840"/>
                <a:gd name="T29" fmla="*/ -1779 h 4958"/>
                <a:gd name="T30" fmla="*/ 3318 w 15840"/>
                <a:gd name="T31" fmla="*/ -4256 h 4958"/>
                <a:gd name="T32" fmla="*/ 3245 w 15840"/>
                <a:gd name="T33" fmla="*/ -4269 h 4958"/>
                <a:gd name="T34" fmla="*/ 3172 w 15840"/>
                <a:gd name="T35" fmla="*/ -4278 h 4958"/>
                <a:gd name="T36" fmla="*/ 3098 w 15840"/>
                <a:gd name="T37" fmla="*/ -4285 h 4958"/>
                <a:gd name="T38" fmla="*/ 3024 w 15840"/>
                <a:gd name="T39" fmla="*/ -4288 h 4958"/>
                <a:gd name="T40" fmla="*/ 2999 w 15840"/>
                <a:gd name="T41" fmla="*/ -4288 h 4958"/>
                <a:gd name="T42" fmla="*/ 2974 w 15840"/>
                <a:gd name="T43" fmla="*/ -4288 h 4958"/>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Lst>
              <a:ahLst/>
              <a:cxnLst>
                <a:cxn ang="T44">
                  <a:pos x="T0" y="T1"/>
                </a:cxn>
                <a:cxn ang="T45">
                  <a:pos x="T2" y="T3"/>
                </a:cxn>
                <a:cxn ang="T46">
                  <a:pos x="T4" y="T5"/>
                </a:cxn>
                <a:cxn ang="T47">
                  <a:pos x="T6" y="T7"/>
                </a:cxn>
                <a:cxn ang="T48">
                  <a:pos x="T8" y="T9"/>
                </a:cxn>
                <a:cxn ang="T49">
                  <a:pos x="T10" y="T11"/>
                </a:cxn>
                <a:cxn ang="T50">
                  <a:pos x="T12" y="T13"/>
                </a:cxn>
                <a:cxn ang="T51">
                  <a:pos x="T14" y="T15"/>
                </a:cxn>
                <a:cxn ang="T52">
                  <a:pos x="T16" y="T17"/>
                </a:cxn>
                <a:cxn ang="T53">
                  <a:pos x="T18" y="T19"/>
                </a:cxn>
                <a:cxn ang="T54">
                  <a:pos x="T20" y="T21"/>
                </a:cxn>
                <a:cxn ang="T55">
                  <a:pos x="T22" y="T23"/>
                </a:cxn>
                <a:cxn ang="T56">
                  <a:pos x="T24" y="T25"/>
                </a:cxn>
                <a:cxn ang="T57">
                  <a:pos x="T26" y="T27"/>
                </a:cxn>
                <a:cxn ang="T58">
                  <a:pos x="T28" y="T29"/>
                </a:cxn>
                <a:cxn ang="T59">
                  <a:pos x="T30" y="T31"/>
                </a:cxn>
                <a:cxn ang="T60">
                  <a:pos x="T32" y="T33"/>
                </a:cxn>
                <a:cxn ang="T61">
                  <a:pos x="T34" y="T35"/>
                </a:cxn>
                <a:cxn ang="T62">
                  <a:pos x="T36" y="T37"/>
                </a:cxn>
                <a:cxn ang="T63">
                  <a:pos x="T38" y="T39"/>
                </a:cxn>
                <a:cxn ang="T64">
                  <a:pos x="T40" y="T41"/>
                </a:cxn>
                <a:cxn ang="T65">
                  <a:pos x="T42" y="T43"/>
                </a:cxn>
              </a:cxnLst>
              <a:rect l="0" t="0" r="r" b="b"/>
              <a:pathLst>
                <a:path w="15840" h="4958">
                  <a:moveTo>
                    <a:pt x="2974" y="0"/>
                  </a:moveTo>
                  <a:lnTo>
                    <a:pt x="2900" y="2"/>
                  </a:lnTo>
                  <a:lnTo>
                    <a:pt x="2826" y="7"/>
                  </a:lnTo>
                  <a:lnTo>
                    <a:pt x="0" y="189"/>
                  </a:lnTo>
                  <a:lnTo>
                    <a:pt x="0" y="4957"/>
                  </a:lnTo>
                  <a:lnTo>
                    <a:pt x="15840" y="4957"/>
                  </a:lnTo>
                  <a:lnTo>
                    <a:pt x="15840" y="2810"/>
                  </a:lnTo>
                  <a:lnTo>
                    <a:pt x="15754" y="2744"/>
                  </a:lnTo>
                  <a:lnTo>
                    <a:pt x="15684" y="2699"/>
                  </a:lnTo>
                  <a:lnTo>
                    <a:pt x="15610" y="2657"/>
                  </a:lnTo>
                  <a:lnTo>
                    <a:pt x="15532" y="2619"/>
                  </a:lnTo>
                  <a:lnTo>
                    <a:pt x="15451" y="2585"/>
                  </a:lnTo>
                  <a:lnTo>
                    <a:pt x="15367" y="2555"/>
                  </a:lnTo>
                  <a:lnTo>
                    <a:pt x="15279" y="2530"/>
                  </a:lnTo>
                  <a:lnTo>
                    <a:pt x="15189" y="2509"/>
                  </a:lnTo>
                  <a:lnTo>
                    <a:pt x="3318" y="32"/>
                  </a:lnTo>
                  <a:lnTo>
                    <a:pt x="3245" y="19"/>
                  </a:lnTo>
                  <a:lnTo>
                    <a:pt x="3172" y="10"/>
                  </a:lnTo>
                  <a:lnTo>
                    <a:pt x="3098" y="3"/>
                  </a:lnTo>
                  <a:lnTo>
                    <a:pt x="3024" y="0"/>
                  </a:lnTo>
                  <a:lnTo>
                    <a:pt x="2999" y="0"/>
                  </a:lnTo>
                  <a:lnTo>
                    <a:pt x="2974" y="0"/>
                  </a:lnTo>
                </a:path>
              </a:pathLst>
            </a:custGeom>
            <a:solidFill>
              <a:srgbClr val="82C341"/>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15784" name="Group 14">
            <a:extLst>
              <a:ext uri="{FF2B5EF4-FFF2-40B4-BE49-F238E27FC236}">
                <a16:creationId xmlns:a16="http://schemas.microsoft.com/office/drawing/2014/main" id="{00000000-0008-0000-0100-0000A83D0000}"/>
              </a:ext>
            </a:extLst>
          </xdr:cNvPr>
          <xdr:cNvGrpSpPr>
            <a:grpSpLocks/>
          </xdr:cNvGrpSpPr>
        </xdr:nvGrpSpPr>
        <xdr:grpSpPr bwMode="auto">
          <a:xfrm>
            <a:off x="0" y="-2056"/>
            <a:ext cx="9195" cy="2725"/>
            <a:chOff x="0" y="-2056"/>
            <a:chExt cx="9195" cy="2725"/>
          </a:xfrm>
        </xdr:grpSpPr>
        <xdr:sp macro="" textlink="">
          <xdr:nvSpPr>
            <xdr:cNvPr id="15788" name="Freeform 18">
              <a:extLst>
                <a:ext uri="{FF2B5EF4-FFF2-40B4-BE49-F238E27FC236}">
                  <a16:creationId xmlns:a16="http://schemas.microsoft.com/office/drawing/2014/main" id="{00000000-0008-0000-0100-0000AC3D0000}"/>
                </a:ext>
              </a:extLst>
            </xdr:cNvPr>
            <xdr:cNvSpPr>
              <a:spLocks/>
            </xdr:cNvSpPr>
          </xdr:nvSpPr>
          <xdr:spPr bwMode="auto">
            <a:xfrm>
              <a:off x="0" y="-2056"/>
              <a:ext cx="9195" cy="2725"/>
            </a:xfrm>
            <a:custGeom>
              <a:avLst/>
              <a:gdLst>
                <a:gd name="T0" fmla="*/ 2163 w 9195"/>
                <a:gd name="T1" fmla="*/ -2056 h 2725"/>
                <a:gd name="T2" fmla="*/ 2143 w 9195"/>
                <a:gd name="T3" fmla="*/ -2055 h 2725"/>
                <a:gd name="T4" fmla="*/ 2123 w 9195"/>
                <a:gd name="T5" fmla="*/ -2055 h 2725"/>
                <a:gd name="T6" fmla="*/ 2103 w 9195"/>
                <a:gd name="T7" fmla="*/ -2053 h 2725"/>
                <a:gd name="T8" fmla="*/ 2083 w 9195"/>
                <a:gd name="T9" fmla="*/ -2052 h 2725"/>
                <a:gd name="T10" fmla="*/ 0 w 9195"/>
                <a:gd name="T11" fmla="*/ -1926 h 2725"/>
                <a:gd name="T12" fmla="*/ 0 w 9195"/>
                <a:gd name="T13" fmla="*/ 669 h 2725"/>
                <a:gd name="T14" fmla="*/ 9194 w 9195"/>
                <a:gd name="T15" fmla="*/ 669 h 2725"/>
                <a:gd name="T16" fmla="*/ 9194 w 9195"/>
                <a:gd name="T17" fmla="*/ -275 h 2725"/>
                <a:gd name="T18" fmla="*/ 9193 w 9195"/>
                <a:gd name="T19" fmla="*/ -312 h 2725"/>
                <a:gd name="T20" fmla="*/ 9179 w 9195"/>
                <a:gd name="T21" fmla="*/ -385 h 2725"/>
                <a:gd name="T22" fmla="*/ 9154 w 9195"/>
                <a:gd name="T23" fmla="*/ -455 h 2725"/>
                <a:gd name="T24" fmla="*/ 9116 w 9195"/>
                <a:gd name="T25" fmla="*/ -522 h 2725"/>
                <a:gd name="T26" fmla="*/ 9068 w 9195"/>
                <a:gd name="T27" fmla="*/ -583 h 2725"/>
                <a:gd name="T28" fmla="*/ 9009 w 9195"/>
                <a:gd name="T29" fmla="*/ -640 h 2725"/>
                <a:gd name="T30" fmla="*/ 8941 w 9195"/>
                <a:gd name="T31" fmla="*/ -690 h 2725"/>
                <a:gd name="T32" fmla="*/ 8865 w 9195"/>
                <a:gd name="T33" fmla="*/ -734 h 2725"/>
                <a:gd name="T34" fmla="*/ 8781 w 9195"/>
                <a:gd name="T35" fmla="*/ -769 h 2725"/>
                <a:gd name="T36" fmla="*/ 8689 w 9195"/>
                <a:gd name="T37" fmla="*/ -797 h 2725"/>
                <a:gd name="T38" fmla="*/ 2342 w 9195"/>
                <a:gd name="T39" fmla="*/ -2040 h 2725"/>
                <a:gd name="T40" fmla="*/ 2263 w 9195"/>
                <a:gd name="T41" fmla="*/ -2051 h 2725"/>
                <a:gd name="T42" fmla="*/ 2183 w 9195"/>
                <a:gd name="T43" fmla="*/ -2055 h 2725"/>
                <a:gd name="T44" fmla="*/ 2163 w 9195"/>
                <a:gd name="T45" fmla="*/ -2056 h 2725"/>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9195" h="2725">
                  <a:moveTo>
                    <a:pt x="2163" y="0"/>
                  </a:moveTo>
                  <a:lnTo>
                    <a:pt x="2143" y="1"/>
                  </a:lnTo>
                  <a:lnTo>
                    <a:pt x="2123" y="1"/>
                  </a:lnTo>
                  <a:lnTo>
                    <a:pt x="2103" y="3"/>
                  </a:lnTo>
                  <a:lnTo>
                    <a:pt x="2083" y="4"/>
                  </a:lnTo>
                  <a:lnTo>
                    <a:pt x="0" y="130"/>
                  </a:lnTo>
                  <a:lnTo>
                    <a:pt x="0" y="2725"/>
                  </a:lnTo>
                  <a:lnTo>
                    <a:pt x="9194" y="2725"/>
                  </a:lnTo>
                  <a:lnTo>
                    <a:pt x="9194" y="1781"/>
                  </a:lnTo>
                  <a:lnTo>
                    <a:pt x="9193" y="1744"/>
                  </a:lnTo>
                  <a:lnTo>
                    <a:pt x="9179" y="1671"/>
                  </a:lnTo>
                  <a:lnTo>
                    <a:pt x="9154" y="1601"/>
                  </a:lnTo>
                  <a:lnTo>
                    <a:pt x="9116" y="1534"/>
                  </a:lnTo>
                  <a:lnTo>
                    <a:pt x="9068" y="1473"/>
                  </a:lnTo>
                  <a:lnTo>
                    <a:pt x="9009" y="1416"/>
                  </a:lnTo>
                  <a:lnTo>
                    <a:pt x="8941" y="1366"/>
                  </a:lnTo>
                  <a:lnTo>
                    <a:pt x="8865" y="1322"/>
                  </a:lnTo>
                  <a:lnTo>
                    <a:pt x="8781" y="1287"/>
                  </a:lnTo>
                  <a:lnTo>
                    <a:pt x="8689" y="1259"/>
                  </a:lnTo>
                  <a:lnTo>
                    <a:pt x="2342" y="16"/>
                  </a:lnTo>
                  <a:lnTo>
                    <a:pt x="2263" y="5"/>
                  </a:lnTo>
                  <a:lnTo>
                    <a:pt x="2183" y="1"/>
                  </a:lnTo>
                  <a:lnTo>
                    <a:pt x="2163" y="0"/>
                  </a:lnTo>
                  <a:close/>
                </a:path>
              </a:pathLst>
            </a:custGeom>
            <a:solidFill>
              <a:srgbClr val="005A65"/>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15785" name="Group 15">
            <a:extLst>
              <a:ext uri="{FF2B5EF4-FFF2-40B4-BE49-F238E27FC236}">
                <a16:creationId xmlns:a16="http://schemas.microsoft.com/office/drawing/2014/main" id="{00000000-0008-0000-0100-0000A93D0000}"/>
              </a:ext>
            </a:extLst>
          </xdr:cNvPr>
          <xdr:cNvGrpSpPr>
            <a:grpSpLocks/>
          </xdr:cNvGrpSpPr>
        </xdr:nvGrpSpPr>
        <xdr:grpSpPr bwMode="auto">
          <a:xfrm>
            <a:off x="0" y="-1690"/>
            <a:ext cx="15840" cy="3800"/>
            <a:chOff x="0" y="-1690"/>
            <a:chExt cx="15840" cy="3800"/>
          </a:xfrm>
        </xdr:grpSpPr>
        <xdr:sp macro="" textlink="">
          <xdr:nvSpPr>
            <xdr:cNvPr id="15786" name="Freeform 16">
              <a:extLst>
                <a:ext uri="{FF2B5EF4-FFF2-40B4-BE49-F238E27FC236}">
                  <a16:creationId xmlns:a16="http://schemas.microsoft.com/office/drawing/2014/main" id="{00000000-0008-0000-0100-0000AA3D0000}"/>
                </a:ext>
              </a:extLst>
            </xdr:cNvPr>
            <xdr:cNvSpPr>
              <a:spLocks/>
            </xdr:cNvSpPr>
          </xdr:nvSpPr>
          <xdr:spPr bwMode="auto">
            <a:xfrm>
              <a:off x="0" y="-1690"/>
              <a:ext cx="15840" cy="3691"/>
            </a:xfrm>
            <a:custGeom>
              <a:avLst/>
              <a:gdLst>
                <a:gd name="T0" fmla="*/ 0 w 15840"/>
                <a:gd name="T1" fmla="*/ -557 h 3691"/>
                <a:gd name="T2" fmla="*/ 0 w 15840"/>
                <a:gd name="T3" fmla="*/ 2109 h 3691"/>
                <a:gd name="T4" fmla="*/ 15840 w 15840"/>
                <a:gd name="T5" fmla="*/ 2109 h 3691"/>
                <a:gd name="T6" fmla="*/ 15840 w 15840"/>
                <a:gd name="T7" fmla="*/ -215 h 3691"/>
                <a:gd name="T8" fmla="*/ 1500 w 15840"/>
                <a:gd name="T9" fmla="*/ -215 h 3691"/>
                <a:gd name="T10" fmla="*/ 1480 w 15840"/>
                <a:gd name="T11" fmla="*/ -215 h 3691"/>
                <a:gd name="T12" fmla="*/ 1401 w 15840"/>
                <a:gd name="T13" fmla="*/ -223 h 3691"/>
                <a:gd name="T14" fmla="*/ 119 w 15840"/>
                <a:gd name="T15" fmla="*/ -540 h 3691"/>
                <a:gd name="T16" fmla="*/ 99 w 15840"/>
                <a:gd name="T17" fmla="*/ -545 h 3691"/>
                <a:gd name="T18" fmla="*/ 79 w 15840"/>
                <a:gd name="T19" fmla="*/ -549 h 3691"/>
                <a:gd name="T20" fmla="*/ 59 w 15840"/>
                <a:gd name="T21" fmla="*/ -552 h 3691"/>
                <a:gd name="T22" fmla="*/ 39 w 15840"/>
                <a:gd name="T23" fmla="*/ -554 h 3691"/>
                <a:gd name="T24" fmla="*/ 20 w 15840"/>
                <a:gd name="T25" fmla="*/ -556 h 3691"/>
                <a:gd name="T26" fmla="*/ 0 w 15840"/>
                <a:gd name="T27" fmla="*/ -557 h 3691"/>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15840" h="3691">
                  <a:moveTo>
                    <a:pt x="0" y="1024"/>
                  </a:moveTo>
                  <a:lnTo>
                    <a:pt x="0" y="3690"/>
                  </a:lnTo>
                  <a:lnTo>
                    <a:pt x="15840" y="3690"/>
                  </a:lnTo>
                  <a:lnTo>
                    <a:pt x="15840" y="1366"/>
                  </a:lnTo>
                  <a:lnTo>
                    <a:pt x="1500" y="1366"/>
                  </a:lnTo>
                  <a:lnTo>
                    <a:pt x="1480" y="1366"/>
                  </a:lnTo>
                  <a:lnTo>
                    <a:pt x="1401" y="1358"/>
                  </a:lnTo>
                  <a:lnTo>
                    <a:pt x="119" y="1041"/>
                  </a:lnTo>
                  <a:lnTo>
                    <a:pt x="99" y="1036"/>
                  </a:lnTo>
                  <a:lnTo>
                    <a:pt x="79" y="1032"/>
                  </a:lnTo>
                  <a:lnTo>
                    <a:pt x="59" y="1029"/>
                  </a:lnTo>
                  <a:lnTo>
                    <a:pt x="39" y="1027"/>
                  </a:lnTo>
                  <a:lnTo>
                    <a:pt x="20" y="1025"/>
                  </a:lnTo>
                  <a:lnTo>
                    <a:pt x="0" y="1024"/>
                  </a:lnTo>
                  <a:close/>
                </a:path>
              </a:pathLst>
            </a:custGeom>
            <a:solidFill>
              <a:srgbClr val="00BDDD"/>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787" name="Freeform 17">
              <a:extLst>
                <a:ext uri="{FF2B5EF4-FFF2-40B4-BE49-F238E27FC236}">
                  <a16:creationId xmlns:a16="http://schemas.microsoft.com/office/drawing/2014/main" id="{00000000-0008-0000-0100-0000AB3D0000}"/>
                </a:ext>
              </a:extLst>
            </xdr:cNvPr>
            <xdr:cNvSpPr>
              <a:spLocks/>
            </xdr:cNvSpPr>
          </xdr:nvSpPr>
          <xdr:spPr bwMode="auto">
            <a:xfrm>
              <a:off x="0" y="-1581"/>
              <a:ext cx="15840" cy="3691"/>
            </a:xfrm>
            <a:custGeom>
              <a:avLst/>
              <a:gdLst>
                <a:gd name="T0" fmla="*/ 14354 w 15840"/>
                <a:gd name="T1" fmla="*/ -1581 h 3691"/>
                <a:gd name="T2" fmla="*/ 14334 w 15840"/>
                <a:gd name="T3" fmla="*/ -1581 h 3691"/>
                <a:gd name="T4" fmla="*/ 14314 w 15840"/>
                <a:gd name="T5" fmla="*/ -1580 h 3691"/>
                <a:gd name="T6" fmla="*/ 14294 w 15840"/>
                <a:gd name="T7" fmla="*/ -1579 h 3691"/>
                <a:gd name="T8" fmla="*/ 1540 w 15840"/>
                <a:gd name="T9" fmla="*/ -216 h 3691"/>
                <a:gd name="T10" fmla="*/ 1520 w 15840"/>
                <a:gd name="T11" fmla="*/ -215 h 3691"/>
                <a:gd name="T12" fmla="*/ 1500 w 15840"/>
                <a:gd name="T13" fmla="*/ -215 h 3691"/>
                <a:gd name="T14" fmla="*/ 15840 w 15840"/>
                <a:gd name="T15" fmla="*/ -215 h 3691"/>
                <a:gd name="T16" fmla="*/ 15840 w 15840"/>
                <a:gd name="T17" fmla="*/ -1305 h 3691"/>
                <a:gd name="T18" fmla="*/ 14473 w 15840"/>
                <a:gd name="T19" fmla="*/ -1571 h 3691"/>
                <a:gd name="T20" fmla="*/ 14394 w 15840"/>
                <a:gd name="T21" fmla="*/ -1580 h 3691"/>
                <a:gd name="T22" fmla="*/ 14374 w 15840"/>
                <a:gd name="T23" fmla="*/ -1581 h 3691"/>
                <a:gd name="T24" fmla="*/ 14354 w 15840"/>
                <a:gd name="T25" fmla="*/ -1581 h 3691"/>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15840" h="3691">
                  <a:moveTo>
                    <a:pt x="14354" y="0"/>
                  </a:moveTo>
                  <a:lnTo>
                    <a:pt x="14334" y="0"/>
                  </a:lnTo>
                  <a:lnTo>
                    <a:pt x="14314" y="1"/>
                  </a:lnTo>
                  <a:lnTo>
                    <a:pt x="14294" y="2"/>
                  </a:lnTo>
                  <a:lnTo>
                    <a:pt x="1540" y="1365"/>
                  </a:lnTo>
                  <a:lnTo>
                    <a:pt x="1520" y="1366"/>
                  </a:lnTo>
                  <a:lnTo>
                    <a:pt x="1500" y="1366"/>
                  </a:lnTo>
                  <a:lnTo>
                    <a:pt x="15840" y="1366"/>
                  </a:lnTo>
                  <a:lnTo>
                    <a:pt x="15840" y="276"/>
                  </a:lnTo>
                  <a:lnTo>
                    <a:pt x="14473" y="10"/>
                  </a:lnTo>
                  <a:lnTo>
                    <a:pt x="14394" y="1"/>
                  </a:lnTo>
                  <a:lnTo>
                    <a:pt x="14374" y="0"/>
                  </a:lnTo>
                  <a:lnTo>
                    <a:pt x="14354" y="0"/>
                  </a:lnTo>
                  <a:close/>
                </a:path>
              </a:pathLst>
            </a:custGeom>
            <a:solidFill>
              <a:srgbClr val="00BDDD"/>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twoCellAnchor>
  <xdr:twoCellAnchor editAs="oneCell">
    <xdr:from>
      <xdr:col>8</xdr:col>
      <xdr:colOff>114300</xdr:colOff>
      <xdr:row>6</xdr:row>
      <xdr:rowOff>0</xdr:rowOff>
    </xdr:from>
    <xdr:to>
      <xdr:col>8</xdr:col>
      <xdr:colOff>114300</xdr:colOff>
      <xdr:row>6</xdr:row>
      <xdr:rowOff>0</xdr:rowOff>
    </xdr:to>
    <xdr:pic>
      <xdr:nvPicPr>
        <xdr:cNvPr id="15774" name="Object 1194">
          <a:extLst>
            <a:ext uri="{FF2B5EF4-FFF2-40B4-BE49-F238E27FC236}">
              <a16:creationId xmlns:a16="http://schemas.microsoft.com/office/drawing/2014/main" id="{00000000-0008-0000-0100-00009E3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51875" y="15249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114300</xdr:colOff>
      <xdr:row>7</xdr:row>
      <xdr:rowOff>0</xdr:rowOff>
    </xdr:from>
    <xdr:to>
      <xdr:col>8</xdr:col>
      <xdr:colOff>114300</xdr:colOff>
      <xdr:row>7</xdr:row>
      <xdr:rowOff>0</xdr:rowOff>
    </xdr:to>
    <xdr:pic>
      <xdr:nvPicPr>
        <xdr:cNvPr id="15775" name="Object 1194">
          <a:extLst>
            <a:ext uri="{FF2B5EF4-FFF2-40B4-BE49-F238E27FC236}">
              <a16:creationId xmlns:a16="http://schemas.microsoft.com/office/drawing/2014/main" id="{00000000-0008-0000-0100-00009F3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51875" y="15440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-314899</xdr:rowOff>
    </xdr:from>
    <xdr:to>
      <xdr:col>15</xdr:col>
      <xdr:colOff>144997</xdr:colOff>
      <xdr:row>0</xdr:row>
      <xdr:rowOff>4590132</xdr:rowOff>
    </xdr:to>
    <xdr:grpSp>
      <xdr:nvGrpSpPr>
        <xdr:cNvPr id="38" name="Group 7">
          <a:extLst>
            <a:ext uri="{FF2B5EF4-FFF2-40B4-BE49-F238E27FC236}">
              <a16:creationId xmlns:a16="http://schemas.microsoft.com/office/drawing/2014/main" id="{00000000-0008-0000-0100-000026000000}"/>
            </a:ext>
          </a:extLst>
        </xdr:cNvPr>
        <xdr:cNvGrpSpPr>
          <a:grpSpLocks/>
        </xdr:cNvGrpSpPr>
      </xdr:nvGrpSpPr>
      <xdr:grpSpPr bwMode="auto">
        <a:xfrm rot="10800000">
          <a:off x="1285875" y="-314899"/>
          <a:ext cx="51413310" cy="4905031"/>
          <a:chOff x="-591" y="10026"/>
          <a:chExt cx="16436" cy="2413"/>
        </a:xfrm>
        <a:solidFill>
          <a:srgbClr val="7AB800"/>
        </a:solidFill>
      </xdr:grpSpPr>
      <xdr:sp macro="" textlink="">
        <xdr:nvSpPr>
          <xdr:cNvPr id="5" name="Freeform 4">
            <a:extLst>
              <a:ext uri="{FF2B5EF4-FFF2-40B4-BE49-F238E27FC236}">
                <a16:creationId xmlns:a16="http://schemas.microsoft.com/office/drawing/2014/main" id="{00000000-0008-0000-0100-000005000000}"/>
              </a:ext>
            </a:extLst>
          </xdr:cNvPr>
          <xdr:cNvSpPr>
            <a:spLocks/>
          </xdr:cNvSpPr>
        </xdr:nvSpPr>
        <xdr:spPr bwMode="auto">
          <a:xfrm>
            <a:off x="76" y="10026"/>
            <a:ext cx="15769" cy="2258"/>
          </a:xfrm>
          <a:custGeom>
            <a:avLst/>
            <a:gdLst>
              <a:gd name="T0" fmla="+- 0 11 11"/>
              <a:gd name="T1" fmla="*/ T0 w 15830"/>
              <a:gd name="T2" fmla="+- 0 10855 9830"/>
              <a:gd name="T3" fmla="*/ 10855 h 2410"/>
              <a:gd name="T4" fmla="+- 0 11 11"/>
              <a:gd name="T5" fmla="*/ T4 w 15830"/>
              <a:gd name="T6" fmla="+- 0 12240 9830"/>
              <a:gd name="T7" fmla="*/ 12240 h 2410"/>
              <a:gd name="T8" fmla="+- 0 15840 11"/>
              <a:gd name="T9" fmla="*/ T8 w 15830"/>
              <a:gd name="T10" fmla="+- 0 12240 9830"/>
              <a:gd name="T11" fmla="*/ 12240 h 2410"/>
              <a:gd name="T12" fmla="+- 0 15840 11"/>
              <a:gd name="T13" fmla="*/ T12 w 15830"/>
              <a:gd name="T14" fmla="+- 0 11197 9830"/>
              <a:gd name="T15" fmla="*/ 11197 h 2410"/>
              <a:gd name="T16" fmla="+- 0 1511 11"/>
              <a:gd name="T17" fmla="*/ T16 w 15830"/>
              <a:gd name="T18" fmla="+- 0 11197 9830"/>
              <a:gd name="T19" fmla="*/ 11197 h 2410"/>
              <a:gd name="T20" fmla="+- 0 1491 11"/>
              <a:gd name="T21" fmla="*/ T20 w 15830"/>
              <a:gd name="T22" fmla="+- 0 11197 9830"/>
              <a:gd name="T23" fmla="*/ 11197 h 2410"/>
              <a:gd name="T24" fmla="+- 0 1411 11"/>
              <a:gd name="T25" fmla="*/ T24 w 15830"/>
              <a:gd name="T26" fmla="+- 0 11189 9830"/>
              <a:gd name="T27" fmla="*/ 11189 h 2410"/>
              <a:gd name="T28" fmla="+- 0 129 11"/>
              <a:gd name="T29" fmla="*/ T28 w 15830"/>
              <a:gd name="T30" fmla="+- 0 10872 9830"/>
              <a:gd name="T31" fmla="*/ 10872 h 2410"/>
              <a:gd name="T32" fmla="+- 0 110 11"/>
              <a:gd name="T33" fmla="*/ T32 w 15830"/>
              <a:gd name="T34" fmla="+- 0 10867 9830"/>
              <a:gd name="T35" fmla="*/ 10867 h 2410"/>
              <a:gd name="T36" fmla="+- 0 90 11"/>
              <a:gd name="T37" fmla="*/ T36 w 15830"/>
              <a:gd name="T38" fmla="+- 0 10863 9830"/>
              <a:gd name="T39" fmla="*/ 10863 h 2410"/>
              <a:gd name="T40" fmla="+- 0 70 11"/>
              <a:gd name="T41" fmla="*/ T40 w 15830"/>
              <a:gd name="T42" fmla="+- 0 10860 9830"/>
              <a:gd name="T43" fmla="*/ 10860 h 2410"/>
              <a:gd name="T44" fmla="+- 0 50 11"/>
              <a:gd name="T45" fmla="*/ T44 w 15830"/>
              <a:gd name="T46" fmla="+- 0 10858 9830"/>
              <a:gd name="T47" fmla="*/ 10858 h 2410"/>
              <a:gd name="T48" fmla="+- 0 30 11"/>
              <a:gd name="T49" fmla="*/ T48 w 15830"/>
              <a:gd name="T50" fmla="+- 0 10856 9830"/>
              <a:gd name="T51" fmla="*/ 10856 h 2410"/>
              <a:gd name="T52" fmla="+- 0 11 11"/>
              <a:gd name="T53" fmla="*/ T52 w 15830"/>
              <a:gd name="T54" fmla="+- 0 10855 9830"/>
              <a:gd name="T55" fmla="*/ 10855 h 241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15830" h="2410">
                <a:moveTo>
                  <a:pt x="0" y="1025"/>
                </a:moveTo>
                <a:lnTo>
                  <a:pt x="0" y="2410"/>
                </a:lnTo>
                <a:lnTo>
                  <a:pt x="15829" y="2410"/>
                </a:lnTo>
                <a:lnTo>
                  <a:pt x="15829" y="1367"/>
                </a:lnTo>
                <a:lnTo>
                  <a:pt x="1500" y="1367"/>
                </a:lnTo>
                <a:lnTo>
                  <a:pt x="1480" y="1367"/>
                </a:lnTo>
                <a:lnTo>
                  <a:pt x="1400" y="1359"/>
                </a:lnTo>
                <a:lnTo>
                  <a:pt x="118" y="1042"/>
                </a:lnTo>
                <a:lnTo>
                  <a:pt x="99" y="1037"/>
                </a:lnTo>
                <a:lnTo>
                  <a:pt x="79" y="1033"/>
                </a:lnTo>
                <a:lnTo>
                  <a:pt x="59" y="1030"/>
                </a:lnTo>
                <a:lnTo>
                  <a:pt x="39" y="1028"/>
                </a:lnTo>
                <a:lnTo>
                  <a:pt x="19" y="1026"/>
                </a:lnTo>
                <a:lnTo>
                  <a:pt x="0" y="1025"/>
                </a:lnTo>
              </a:path>
            </a:pathLst>
          </a:custGeom>
          <a:grpFill/>
          <a:ln>
            <a:noFill/>
          </a:ln>
          <a:extLst>
            <a:ext uri="{91240B29-F687-4f45-9708-019B960494DF}"/>
          </a:extLst>
        </xdr:spPr>
        <xdr:txBody>
          <a:bodyPr rot="0" vert="horz" wrap="square" lIns="91440" tIns="45720" rIns="91440" bIns="45720" anchor="t" anchorCtr="0" upright="1">
            <a:noAutofit/>
          </a:bodyPr>
          <a:lstStyle/>
          <a:p>
            <a:endParaRPr lang="en-CA"/>
          </a:p>
        </xdr:txBody>
      </xdr:sp>
      <xdr:sp macro="" textlink="">
        <xdr:nvSpPr>
          <xdr:cNvPr id="6" name="Freeform 5">
            <a:extLst>
              <a:ext uri="{FF2B5EF4-FFF2-40B4-BE49-F238E27FC236}">
                <a16:creationId xmlns:a16="http://schemas.microsoft.com/office/drawing/2014/main" id="{00000000-0008-0000-0100-000006000000}"/>
              </a:ext>
            </a:extLst>
          </xdr:cNvPr>
          <xdr:cNvSpPr>
            <a:spLocks/>
          </xdr:cNvSpPr>
        </xdr:nvSpPr>
        <xdr:spPr bwMode="auto">
          <a:xfrm>
            <a:off x="-591" y="10035"/>
            <a:ext cx="16436" cy="2404"/>
          </a:xfrm>
          <a:custGeom>
            <a:avLst/>
            <a:gdLst>
              <a:gd name="T0" fmla="+- 0 14365 11"/>
              <a:gd name="T1" fmla="*/ T0 w 15830"/>
              <a:gd name="T2" fmla="+- 0 9830 9830"/>
              <a:gd name="T3" fmla="*/ 9830 h 2410"/>
              <a:gd name="T4" fmla="+- 0 14345 11"/>
              <a:gd name="T5" fmla="*/ T4 w 15830"/>
              <a:gd name="T6" fmla="+- 0 9831 9830"/>
              <a:gd name="T7" fmla="*/ 9831 h 2410"/>
              <a:gd name="T8" fmla="+- 0 14325 11"/>
              <a:gd name="T9" fmla="*/ T8 w 15830"/>
              <a:gd name="T10" fmla="+- 0 9832 9830"/>
              <a:gd name="T11" fmla="*/ 9832 h 2410"/>
              <a:gd name="T12" fmla="+- 0 14305 11"/>
              <a:gd name="T13" fmla="*/ T12 w 15830"/>
              <a:gd name="T14" fmla="+- 0 9833 9830"/>
              <a:gd name="T15" fmla="*/ 9833 h 2410"/>
              <a:gd name="T16" fmla="+- 0 1551 11"/>
              <a:gd name="T17" fmla="*/ T16 w 15830"/>
              <a:gd name="T18" fmla="+- 0 11196 9830"/>
              <a:gd name="T19" fmla="*/ 11196 h 2410"/>
              <a:gd name="T20" fmla="+- 0 1531 11"/>
              <a:gd name="T21" fmla="*/ T20 w 15830"/>
              <a:gd name="T22" fmla="+- 0 11197 9830"/>
              <a:gd name="T23" fmla="*/ 11197 h 2410"/>
              <a:gd name="T24" fmla="+- 0 1511 11"/>
              <a:gd name="T25" fmla="*/ T24 w 15830"/>
              <a:gd name="T26" fmla="+- 0 11197 9830"/>
              <a:gd name="T27" fmla="*/ 11197 h 2410"/>
              <a:gd name="T28" fmla="+- 0 15840 11"/>
              <a:gd name="T29" fmla="*/ T28 w 15830"/>
              <a:gd name="T30" fmla="+- 0 11197 9830"/>
              <a:gd name="T31" fmla="*/ 11197 h 2410"/>
              <a:gd name="T32" fmla="+- 0 15840 11"/>
              <a:gd name="T33" fmla="*/ T32 w 15830"/>
              <a:gd name="T34" fmla="+- 0 10105 9830"/>
              <a:gd name="T35" fmla="*/ 10105 h 2410"/>
              <a:gd name="T36" fmla="+- 0 14484 11"/>
              <a:gd name="T37" fmla="*/ T36 w 15830"/>
              <a:gd name="T38" fmla="+- 0 9841 9830"/>
              <a:gd name="T39" fmla="*/ 9841 h 2410"/>
              <a:gd name="T40" fmla="+- 0 14464 11"/>
              <a:gd name="T41" fmla="*/ T40 w 15830"/>
              <a:gd name="T42" fmla="+- 0 9837 9830"/>
              <a:gd name="T43" fmla="*/ 9837 h 2410"/>
              <a:gd name="T44" fmla="+- 0 14445 11"/>
              <a:gd name="T45" fmla="*/ T44 w 15830"/>
              <a:gd name="T46" fmla="+- 0 9835 9830"/>
              <a:gd name="T47" fmla="*/ 9835 h 2410"/>
              <a:gd name="T48" fmla="+- 0 14425 11"/>
              <a:gd name="T49" fmla="*/ T48 w 15830"/>
              <a:gd name="T50" fmla="+- 0 9833 9830"/>
              <a:gd name="T51" fmla="*/ 9833 h 2410"/>
              <a:gd name="T52" fmla="+- 0 14405 11"/>
              <a:gd name="T53" fmla="*/ T52 w 15830"/>
              <a:gd name="T54" fmla="+- 0 9832 9830"/>
              <a:gd name="T55" fmla="*/ 9832 h 2410"/>
              <a:gd name="T56" fmla="+- 0 14385 11"/>
              <a:gd name="T57" fmla="*/ T56 w 15830"/>
              <a:gd name="T58" fmla="+- 0 9831 9830"/>
              <a:gd name="T59" fmla="*/ 9831 h 2410"/>
              <a:gd name="T60" fmla="+- 0 14365 11"/>
              <a:gd name="T61" fmla="*/ T60 w 15830"/>
              <a:gd name="T62" fmla="+- 0 9830 9830"/>
              <a:gd name="T63" fmla="*/ 9830 h 241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15830" h="2410">
                <a:moveTo>
                  <a:pt x="14354" y="0"/>
                </a:moveTo>
                <a:lnTo>
                  <a:pt x="14334" y="1"/>
                </a:lnTo>
                <a:lnTo>
                  <a:pt x="14314" y="2"/>
                </a:lnTo>
                <a:lnTo>
                  <a:pt x="14294" y="3"/>
                </a:lnTo>
                <a:lnTo>
                  <a:pt x="1540" y="1366"/>
                </a:lnTo>
                <a:lnTo>
                  <a:pt x="1520" y="1367"/>
                </a:lnTo>
                <a:lnTo>
                  <a:pt x="1500" y="1367"/>
                </a:lnTo>
                <a:lnTo>
                  <a:pt x="15829" y="1367"/>
                </a:lnTo>
                <a:lnTo>
                  <a:pt x="15829" y="275"/>
                </a:lnTo>
                <a:lnTo>
                  <a:pt x="14473" y="11"/>
                </a:lnTo>
                <a:lnTo>
                  <a:pt x="14453" y="7"/>
                </a:lnTo>
                <a:lnTo>
                  <a:pt x="14434" y="5"/>
                </a:lnTo>
                <a:lnTo>
                  <a:pt x="14414" y="3"/>
                </a:lnTo>
                <a:lnTo>
                  <a:pt x="14394" y="2"/>
                </a:lnTo>
                <a:lnTo>
                  <a:pt x="14374" y="1"/>
                </a:lnTo>
                <a:lnTo>
                  <a:pt x="14354" y="0"/>
                </a:lnTo>
              </a:path>
            </a:pathLst>
          </a:custGeom>
          <a:grpFill/>
          <a:ln>
            <a:noFill/>
          </a:ln>
          <a:extLst>
            <a:ext uri="{91240B29-F687-4f45-9708-019B960494DF}"/>
          </a:extLst>
        </xdr:spPr>
        <xdr:txBody>
          <a:bodyPr rot="0" vert="horz" wrap="square" lIns="91440" tIns="45720" rIns="91440" bIns="45720" anchor="t" anchorCtr="0" upright="1">
            <a:noAutofit/>
          </a:bodyPr>
          <a:lstStyle/>
          <a:p>
            <a:endParaRPr lang="en-CA"/>
          </a:p>
        </xdr:txBody>
      </xdr:sp>
    </xdr:grpSp>
    <xdr:clientData/>
  </xdr:twoCellAnchor>
  <xdr:twoCellAnchor editAs="oneCell">
    <xdr:from>
      <xdr:col>11</xdr:col>
      <xdr:colOff>4494609</xdr:colOff>
      <xdr:row>0</xdr:row>
      <xdr:rowOff>3933826</xdr:rowOff>
    </xdr:from>
    <xdr:to>
      <xdr:col>12</xdr:col>
      <xdr:colOff>230982</xdr:colOff>
      <xdr:row>3</xdr:row>
      <xdr:rowOff>1828801</xdr:rowOff>
    </xdr:to>
    <xdr:pic>
      <xdr:nvPicPr>
        <xdr:cNvPr id="15777" name="Picture 25">
          <a:extLst>
            <a:ext uri="{FF2B5EF4-FFF2-40B4-BE49-F238E27FC236}">
              <a16:creationId xmlns:a16="http://schemas.microsoft.com/office/drawing/2014/main" id="{00000000-0008-0000-0100-0000A13D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153828" y="3933826"/>
          <a:ext cx="9249966" cy="884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7095269</xdr:colOff>
      <xdr:row>5</xdr:row>
      <xdr:rowOff>93177</xdr:rowOff>
    </xdr:from>
    <xdr:ext cx="184731" cy="264560"/>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7095269" y="212477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8</xdr:col>
      <xdr:colOff>114300</xdr:colOff>
      <xdr:row>12</xdr:row>
      <xdr:rowOff>0</xdr:rowOff>
    </xdr:from>
    <xdr:to>
      <xdr:col>8</xdr:col>
      <xdr:colOff>114300</xdr:colOff>
      <xdr:row>12</xdr:row>
      <xdr:rowOff>0</xdr:rowOff>
    </xdr:to>
    <xdr:pic>
      <xdr:nvPicPr>
        <xdr:cNvPr id="7538" name="Object 1194">
          <a:extLst>
            <a:ext uri="{FF2B5EF4-FFF2-40B4-BE49-F238E27FC236}">
              <a16:creationId xmlns:a16="http://schemas.microsoft.com/office/drawing/2014/main" id="{00000000-0008-0000-0A00-0000721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4781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114300</xdr:colOff>
      <xdr:row>16</xdr:row>
      <xdr:rowOff>0</xdr:rowOff>
    </xdr:from>
    <xdr:to>
      <xdr:col>8</xdr:col>
      <xdr:colOff>114300</xdr:colOff>
      <xdr:row>16</xdr:row>
      <xdr:rowOff>0</xdr:rowOff>
    </xdr:to>
    <xdr:pic>
      <xdr:nvPicPr>
        <xdr:cNvPr id="7539" name="Object 1194">
          <a:extLst>
            <a:ext uri="{FF2B5EF4-FFF2-40B4-BE49-F238E27FC236}">
              <a16:creationId xmlns:a16="http://schemas.microsoft.com/office/drawing/2014/main" id="{00000000-0008-0000-0A00-0000731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6981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2362200</xdr:colOff>
          <xdr:row>47</xdr:row>
          <xdr:rowOff>219075</xdr:rowOff>
        </xdr:from>
        <xdr:to>
          <xdr:col>11</xdr:col>
          <xdr:colOff>4514850</xdr:colOff>
          <xdr:row>48</xdr:row>
          <xdr:rowOff>228600</xdr:rowOff>
        </xdr:to>
        <xdr:sp macro="" textlink="">
          <xdr:nvSpPr>
            <xdr:cNvPr id="7170" name="Button 2" hidden="1">
              <a:extLst>
                <a:ext uri="{63B3BB69-23CF-44E3-9099-C40C66FF867C}">
                  <a14:compatExt spid="_x0000_s7170"/>
                </a:ext>
                <a:ext uri="{FF2B5EF4-FFF2-40B4-BE49-F238E27FC236}">
                  <a16:creationId xmlns:a16="http://schemas.microsoft.com/office/drawing/2014/main" id="{00000000-0008-0000-0A00-0000021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sng" strike="noStrike" baseline="0">
                  <a:solidFill>
                    <a:srgbClr val="000000"/>
                  </a:solidFill>
                  <a:latin typeface="Arial"/>
                  <a:cs typeface="Arial"/>
                </a:rPr>
                <a:t>Spell Check</a:t>
              </a:r>
            </a:p>
          </xdr:txBody>
        </xdr:sp>
        <xdr:clientData fPrintsWithSheet="0"/>
      </xdr:twoCellAnchor>
    </mc:Choice>
    <mc:Fallback/>
  </mc:AlternateContent>
  <xdr:twoCellAnchor editAs="oneCell">
    <xdr:from>
      <xdr:col>1</xdr:col>
      <xdr:colOff>209550</xdr:colOff>
      <xdr:row>1</xdr:row>
      <xdr:rowOff>104775</xdr:rowOff>
    </xdr:from>
    <xdr:to>
      <xdr:col>2</xdr:col>
      <xdr:colOff>742950</xdr:colOff>
      <xdr:row>4</xdr:row>
      <xdr:rowOff>209550</xdr:rowOff>
    </xdr:to>
    <xdr:pic>
      <xdr:nvPicPr>
        <xdr:cNvPr id="6" name="image6.png">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9575" y="409575"/>
          <a:ext cx="8191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2381250</xdr:colOff>
          <xdr:row>42</xdr:row>
          <xdr:rowOff>209550</xdr:rowOff>
        </xdr:from>
        <xdr:to>
          <xdr:col>11</xdr:col>
          <xdr:colOff>4533900</xdr:colOff>
          <xdr:row>43</xdr:row>
          <xdr:rowOff>219075</xdr:rowOff>
        </xdr:to>
        <xdr:sp macro="" textlink="">
          <xdr:nvSpPr>
            <xdr:cNvPr id="8195" name="Button 3" hidden="1">
              <a:extLst>
                <a:ext uri="{63B3BB69-23CF-44E3-9099-C40C66FF867C}">
                  <a14:compatExt spid="_x0000_s8195"/>
                </a:ext>
                <a:ext uri="{FF2B5EF4-FFF2-40B4-BE49-F238E27FC236}">
                  <a16:creationId xmlns:a16="http://schemas.microsoft.com/office/drawing/2014/main" id="{00000000-0008-0000-0B00-0000032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sng" strike="noStrike" baseline="0">
                  <a:solidFill>
                    <a:srgbClr val="000000"/>
                  </a:solidFill>
                  <a:latin typeface="Arial"/>
                  <a:cs typeface="Arial"/>
                </a:rPr>
                <a:t>Spell Check</a:t>
              </a:r>
            </a:p>
          </xdr:txBody>
        </xdr:sp>
        <xdr:clientData fPrintsWithSheet="0"/>
      </xdr:twoCellAnchor>
    </mc:Choice>
    <mc:Fallback/>
  </mc:AlternateContent>
  <xdr:twoCellAnchor editAs="oneCell">
    <xdr:from>
      <xdr:col>1</xdr:col>
      <xdr:colOff>228600</xdr:colOff>
      <xdr:row>1</xdr:row>
      <xdr:rowOff>104775</xdr:rowOff>
    </xdr:from>
    <xdr:to>
      <xdr:col>2</xdr:col>
      <xdr:colOff>762000</xdr:colOff>
      <xdr:row>4</xdr:row>
      <xdr:rowOff>209550</xdr:rowOff>
    </xdr:to>
    <xdr:pic>
      <xdr:nvPicPr>
        <xdr:cNvPr id="4" name="image6.png">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409575"/>
          <a:ext cx="8191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2495550</xdr:colOff>
          <xdr:row>52</xdr:row>
          <xdr:rowOff>180975</xdr:rowOff>
        </xdr:from>
        <xdr:to>
          <xdr:col>11</xdr:col>
          <xdr:colOff>4648200</xdr:colOff>
          <xdr:row>53</xdr:row>
          <xdr:rowOff>190500</xdr:rowOff>
        </xdr:to>
        <xdr:sp macro="" textlink="">
          <xdr:nvSpPr>
            <xdr:cNvPr id="9219" name="Button 3" hidden="1">
              <a:extLst>
                <a:ext uri="{63B3BB69-23CF-44E3-9099-C40C66FF867C}">
                  <a14:compatExt spid="_x0000_s9219"/>
                </a:ext>
                <a:ext uri="{FF2B5EF4-FFF2-40B4-BE49-F238E27FC236}">
                  <a16:creationId xmlns:a16="http://schemas.microsoft.com/office/drawing/2014/main" id="{00000000-0008-0000-0C00-0000032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sng" strike="noStrike" baseline="0">
                  <a:solidFill>
                    <a:srgbClr val="000000"/>
                  </a:solidFill>
                  <a:latin typeface="Arial"/>
                  <a:cs typeface="Arial"/>
                </a:rPr>
                <a:t>Spell Check</a:t>
              </a:r>
            </a:p>
          </xdr:txBody>
        </xdr:sp>
        <xdr:clientData fPrintsWithSheet="0"/>
      </xdr:twoCellAnchor>
    </mc:Choice>
    <mc:Fallback/>
  </mc:AlternateContent>
  <xdr:twoCellAnchor editAs="oneCell">
    <xdr:from>
      <xdr:col>1</xdr:col>
      <xdr:colOff>228600</xdr:colOff>
      <xdr:row>1</xdr:row>
      <xdr:rowOff>104775</xdr:rowOff>
    </xdr:from>
    <xdr:to>
      <xdr:col>2</xdr:col>
      <xdr:colOff>762000</xdr:colOff>
      <xdr:row>4</xdr:row>
      <xdr:rowOff>209550</xdr:rowOff>
    </xdr:to>
    <xdr:pic>
      <xdr:nvPicPr>
        <xdr:cNvPr id="4" name="image6.png">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409575"/>
          <a:ext cx="8191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77143</xdr:colOff>
      <xdr:row>1</xdr:row>
      <xdr:rowOff>297333</xdr:rowOff>
    </xdr:from>
    <xdr:to>
      <xdr:col>2</xdr:col>
      <xdr:colOff>487448</xdr:colOff>
      <xdr:row>3</xdr:row>
      <xdr:rowOff>261889</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274508" y="494698"/>
          <a:ext cx="744967" cy="7883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57150</xdr:colOff>
      <xdr:row>1</xdr:row>
      <xdr:rowOff>200025</xdr:rowOff>
    </xdr:from>
    <xdr:to>
      <xdr:col>2</xdr:col>
      <xdr:colOff>249496</xdr:colOff>
      <xdr:row>4</xdr:row>
      <xdr:rowOff>185604</xdr:rowOff>
    </xdr:to>
    <xdr:pic>
      <xdr:nvPicPr>
        <xdr:cNvPr id="6" name="Picture 5">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1"/>
        <a:stretch>
          <a:fillRect/>
        </a:stretch>
      </xdr:blipFill>
      <xdr:spPr>
        <a:xfrm>
          <a:off x="257175" y="400050"/>
          <a:ext cx="744796" cy="785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1</xdr:row>
      <xdr:rowOff>257175</xdr:rowOff>
    </xdr:from>
    <xdr:to>
      <xdr:col>1</xdr:col>
      <xdr:colOff>636920</xdr:colOff>
      <xdr:row>2</xdr:row>
      <xdr:rowOff>484190</xdr:rowOff>
    </xdr:to>
    <xdr:pic>
      <xdr:nvPicPr>
        <xdr:cNvPr id="2" name="image6.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 y="581025"/>
          <a:ext cx="509920" cy="538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171450</xdr:colOff>
      <xdr:row>5</xdr:row>
      <xdr:rowOff>238125</xdr:rowOff>
    </xdr:from>
    <xdr:to>
      <xdr:col>20</xdr:col>
      <xdr:colOff>531808</xdr:colOff>
      <xdr:row>25</xdr:row>
      <xdr:rowOff>2331</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a:stretch>
          <a:fillRect/>
        </a:stretch>
      </xdr:blipFill>
      <xdr:spPr>
        <a:xfrm>
          <a:off x="8848725" y="1409700"/>
          <a:ext cx="6529382" cy="49077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81295</xdr:colOff>
      <xdr:row>2</xdr:row>
      <xdr:rowOff>162640</xdr:rowOff>
    </xdr:from>
    <xdr:to>
      <xdr:col>1</xdr:col>
      <xdr:colOff>730250</xdr:colOff>
      <xdr:row>3</xdr:row>
      <xdr:rowOff>48500</xdr:rowOff>
    </xdr:to>
    <xdr:pic>
      <xdr:nvPicPr>
        <xdr:cNvPr id="3" name="image6.pn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320" y="667465"/>
          <a:ext cx="652130" cy="692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180975</xdr:colOff>
          <xdr:row>5</xdr:row>
          <xdr:rowOff>219075</xdr:rowOff>
        </xdr:from>
        <xdr:to>
          <xdr:col>12</xdr:col>
          <xdr:colOff>428625</xdr:colOff>
          <xdr:row>5</xdr:row>
          <xdr:rowOff>581025</xdr:rowOff>
        </xdr:to>
        <xdr:sp macro="" textlink="">
          <xdr:nvSpPr>
            <xdr:cNvPr id="13318" name="Button 6" hidden="1">
              <a:extLst>
                <a:ext uri="{63B3BB69-23CF-44E3-9099-C40C66FF867C}">
                  <a14:compatExt spid="_x0000_s13318"/>
                </a:ext>
                <a:ext uri="{FF2B5EF4-FFF2-40B4-BE49-F238E27FC236}">
                  <a16:creationId xmlns:a16="http://schemas.microsoft.com/office/drawing/2014/main" id="{00000000-0008-0000-0300-0000063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sng" strike="noStrike" baseline="0">
                  <a:solidFill>
                    <a:srgbClr val="000000"/>
                  </a:solidFill>
                  <a:latin typeface="Arial"/>
                  <a:cs typeface="Arial"/>
                </a:rPr>
                <a:t>Spell Check</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2</xdr:row>
      <xdr:rowOff>171450</xdr:rowOff>
    </xdr:from>
    <xdr:to>
      <xdr:col>1</xdr:col>
      <xdr:colOff>750555</xdr:colOff>
      <xdr:row>3</xdr:row>
      <xdr:rowOff>54135</xdr:rowOff>
    </xdr:to>
    <xdr:pic>
      <xdr:nvPicPr>
        <xdr:cNvPr id="3" name="image6.pn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676275"/>
          <a:ext cx="652130" cy="692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228600</xdr:colOff>
          <xdr:row>5</xdr:row>
          <xdr:rowOff>228600</xdr:rowOff>
        </xdr:from>
        <xdr:to>
          <xdr:col>11</xdr:col>
          <xdr:colOff>476250</xdr:colOff>
          <xdr:row>5</xdr:row>
          <xdr:rowOff>590550</xdr:rowOff>
        </xdr:to>
        <xdr:sp macro="" textlink="">
          <xdr:nvSpPr>
            <xdr:cNvPr id="16387" name="Button 3"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sng" strike="noStrike" baseline="0">
                  <a:solidFill>
                    <a:srgbClr val="000000"/>
                  </a:solidFill>
                  <a:latin typeface="Arial"/>
                  <a:cs typeface="Arial"/>
                </a:rPr>
                <a:t>Spell Check</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8</xdr:col>
      <xdr:colOff>114300</xdr:colOff>
      <xdr:row>15</xdr:row>
      <xdr:rowOff>0</xdr:rowOff>
    </xdr:from>
    <xdr:to>
      <xdr:col>8</xdr:col>
      <xdr:colOff>114300</xdr:colOff>
      <xdr:row>15</xdr:row>
      <xdr:rowOff>0</xdr:rowOff>
    </xdr:to>
    <xdr:pic>
      <xdr:nvPicPr>
        <xdr:cNvPr id="2418" name="Object 1194">
          <a:extLst>
            <a:ext uri="{FF2B5EF4-FFF2-40B4-BE49-F238E27FC236}">
              <a16:creationId xmlns:a16="http://schemas.microsoft.com/office/drawing/2014/main" id="{00000000-0008-0000-0500-0000720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1775" y="5972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114300</xdr:colOff>
      <xdr:row>17</xdr:row>
      <xdr:rowOff>0</xdr:rowOff>
    </xdr:from>
    <xdr:to>
      <xdr:col>8</xdr:col>
      <xdr:colOff>114300</xdr:colOff>
      <xdr:row>17</xdr:row>
      <xdr:rowOff>0</xdr:rowOff>
    </xdr:to>
    <xdr:pic>
      <xdr:nvPicPr>
        <xdr:cNvPr id="2419" name="Object 1194">
          <a:extLst>
            <a:ext uri="{FF2B5EF4-FFF2-40B4-BE49-F238E27FC236}">
              <a16:creationId xmlns:a16="http://schemas.microsoft.com/office/drawing/2014/main" id="{00000000-0008-0000-0500-0000730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1775" y="72104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xdr:row>
      <xdr:rowOff>123825</xdr:rowOff>
    </xdr:from>
    <xdr:to>
      <xdr:col>2</xdr:col>
      <xdr:colOff>742950</xdr:colOff>
      <xdr:row>4</xdr:row>
      <xdr:rowOff>228600</xdr:rowOff>
    </xdr:to>
    <xdr:pic>
      <xdr:nvPicPr>
        <xdr:cNvPr id="2420" name="image6.png">
          <a:extLst>
            <a:ext uri="{FF2B5EF4-FFF2-40B4-BE49-F238E27FC236}">
              <a16:creationId xmlns:a16="http://schemas.microsoft.com/office/drawing/2014/main" id="{00000000-0008-0000-0500-00007409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9575" y="428625"/>
          <a:ext cx="8191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2762250</xdr:colOff>
          <xdr:row>54</xdr:row>
          <xdr:rowOff>114300</xdr:rowOff>
        </xdr:from>
        <xdr:to>
          <xdr:col>11</xdr:col>
          <xdr:colOff>5067300</xdr:colOff>
          <xdr:row>55</xdr:row>
          <xdr:rowOff>95250</xdr:rowOff>
        </xdr:to>
        <xdr:sp macro="" textlink="">
          <xdr:nvSpPr>
            <xdr:cNvPr id="2051" name="Button 3" hidden="1">
              <a:extLst>
                <a:ext uri="{63B3BB69-23CF-44E3-9099-C40C66FF867C}">
                  <a14:compatExt spid="_x0000_s2051"/>
                </a:ext>
                <a:ext uri="{FF2B5EF4-FFF2-40B4-BE49-F238E27FC236}">
                  <a16:creationId xmlns:a16="http://schemas.microsoft.com/office/drawing/2014/main" id="{00000000-0008-0000-0500-0000030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sng" strike="noStrike" baseline="0">
                  <a:solidFill>
                    <a:srgbClr val="000000"/>
                  </a:solidFill>
                  <a:latin typeface="Arial"/>
                  <a:cs typeface="Arial"/>
                </a:rPr>
                <a:t>Spell Check</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2105025</xdr:colOff>
          <xdr:row>69</xdr:row>
          <xdr:rowOff>152400</xdr:rowOff>
        </xdr:from>
        <xdr:to>
          <xdr:col>11</xdr:col>
          <xdr:colOff>4714875</xdr:colOff>
          <xdr:row>70</xdr:row>
          <xdr:rowOff>171450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sng" strike="noStrike" baseline="0">
                  <a:solidFill>
                    <a:srgbClr val="000000"/>
                  </a:solidFill>
                  <a:latin typeface="Arial"/>
                  <a:cs typeface="Arial"/>
                </a:rPr>
                <a:t>Spell Check</a:t>
              </a:r>
            </a:p>
          </xdr:txBody>
        </xdr:sp>
        <xdr:clientData fPrintsWithSheet="0"/>
      </xdr:twoCellAnchor>
    </mc:Choice>
    <mc:Fallback/>
  </mc:AlternateContent>
  <xdr:twoCellAnchor editAs="oneCell">
    <xdr:from>
      <xdr:col>1</xdr:col>
      <xdr:colOff>228600</xdr:colOff>
      <xdr:row>1</xdr:row>
      <xdr:rowOff>142875</xdr:rowOff>
    </xdr:from>
    <xdr:to>
      <xdr:col>2</xdr:col>
      <xdr:colOff>762000</xdr:colOff>
      <xdr:row>4</xdr:row>
      <xdr:rowOff>247650</xdr:rowOff>
    </xdr:to>
    <xdr:pic>
      <xdr:nvPicPr>
        <xdr:cNvPr id="4" name="image6.png">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447675"/>
          <a:ext cx="8191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2362200</xdr:colOff>
          <xdr:row>73</xdr:row>
          <xdr:rowOff>219075</xdr:rowOff>
        </xdr:from>
        <xdr:to>
          <xdr:col>11</xdr:col>
          <xdr:colOff>4514850</xdr:colOff>
          <xdr:row>74</xdr:row>
          <xdr:rowOff>228600</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700-00000310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sng" strike="noStrike" baseline="0">
                  <a:solidFill>
                    <a:srgbClr val="000000"/>
                  </a:solidFill>
                  <a:latin typeface="Arial"/>
                  <a:cs typeface="Arial"/>
                </a:rPr>
                <a:t>Spell Check</a:t>
              </a:r>
            </a:p>
          </xdr:txBody>
        </xdr:sp>
        <xdr:clientData fPrintsWithSheet="0"/>
      </xdr:twoCellAnchor>
    </mc:Choice>
    <mc:Fallback/>
  </mc:AlternateContent>
  <xdr:twoCellAnchor editAs="oneCell">
    <xdr:from>
      <xdr:col>1</xdr:col>
      <xdr:colOff>190500</xdr:colOff>
      <xdr:row>1</xdr:row>
      <xdr:rowOff>152400</xdr:rowOff>
    </xdr:from>
    <xdr:to>
      <xdr:col>2</xdr:col>
      <xdr:colOff>723900</xdr:colOff>
      <xdr:row>4</xdr:row>
      <xdr:rowOff>257175</xdr:rowOff>
    </xdr:to>
    <xdr:pic>
      <xdr:nvPicPr>
        <xdr:cNvPr id="4" name="image6.png">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457200"/>
          <a:ext cx="8191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114300</xdr:colOff>
      <xdr:row>12</xdr:row>
      <xdr:rowOff>0</xdr:rowOff>
    </xdr:from>
    <xdr:to>
      <xdr:col>8</xdr:col>
      <xdr:colOff>114300</xdr:colOff>
      <xdr:row>12</xdr:row>
      <xdr:rowOff>0</xdr:rowOff>
    </xdr:to>
    <xdr:pic>
      <xdr:nvPicPr>
        <xdr:cNvPr id="5490" name="Object 1194">
          <a:extLst>
            <a:ext uri="{FF2B5EF4-FFF2-40B4-BE49-F238E27FC236}">
              <a16:creationId xmlns:a16="http://schemas.microsoft.com/office/drawing/2014/main" id="{00000000-0008-0000-0800-0000721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47339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114300</xdr:colOff>
      <xdr:row>14</xdr:row>
      <xdr:rowOff>0</xdr:rowOff>
    </xdr:from>
    <xdr:to>
      <xdr:col>8</xdr:col>
      <xdr:colOff>114300</xdr:colOff>
      <xdr:row>14</xdr:row>
      <xdr:rowOff>0</xdr:rowOff>
    </xdr:to>
    <xdr:pic>
      <xdr:nvPicPr>
        <xdr:cNvPr id="5491" name="Object 1194">
          <a:extLst>
            <a:ext uri="{FF2B5EF4-FFF2-40B4-BE49-F238E27FC236}">
              <a16:creationId xmlns:a16="http://schemas.microsoft.com/office/drawing/2014/main" id="{00000000-0008-0000-0800-0000731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6315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2362200</xdr:colOff>
          <xdr:row>49</xdr:row>
          <xdr:rowOff>238125</xdr:rowOff>
        </xdr:from>
        <xdr:to>
          <xdr:col>11</xdr:col>
          <xdr:colOff>4514850</xdr:colOff>
          <xdr:row>50</xdr:row>
          <xdr:rowOff>247650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800-000002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sng" strike="noStrike" baseline="0">
                  <a:solidFill>
                    <a:srgbClr val="000000"/>
                  </a:solidFill>
                  <a:latin typeface="Arial"/>
                  <a:cs typeface="Arial"/>
                </a:rPr>
                <a:t>Spell Check</a:t>
              </a:r>
            </a:p>
          </xdr:txBody>
        </xdr:sp>
        <xdr:clientData fPrintsWithSheet="0"/>
      </xdr:twoCellAnchor>
    </mc:Choice>
    <mc:Fallback/>
  </mc:AlternateContent>
  <xdr:twoCellAnchor editAs="oneCell">
    <xdr:from>
      <xdr:col>1</xdr:col>
      <xdr:colOff>238125</xdr:colOff>
      <xdr:row>1</xdr:row>
      <xdr:rowOff>123825</xdr:rowOff>
    </xdr:from>
    <xdr:to>
      <xdr:col>2</xdr:col>
      <xdr:colOff>771525</xdr:colOff>
      <xdr:row>4</xdr:row>
      <xdr:rowOff>228600</xdr:rowOff>
    </xdr:to>
    <xdr:pic>
      <xdr:nvPicPr>
        <xdr:cNvPr id="7" name="image6.png">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8150" y="428625"/>
          <a:ext cx="8191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114300</xdr:colOff>
      <xdr:row>12</xdr:row>
      <xdr:rowOff>0</xdr:rowOff>
    </xdr:from>
    <xdr:to>
      <xdr:col>8</xdr:col>
      <xdr:colOff>114300</xdr:colOff>
      <xdr:row>12</xdr:row>
      <xdr:rowOff>0</xdr:rowOff>
    </xdr:to>
    <xdr:pic>
      <xdr:nvPicPr>
        <xdr:cNvPr id="6514" name="Object 1194">
          <a:extLst>
            <a:ext uri="{FF2B5EF4-FFF2-40B4-BE49-F238E27FC236}">
              <a16:creationId xmlns:a16="http://schemas.microsoft.com/office/drawing/2014/main" id="{00000000-0008-0000-0900-0000721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4219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114300</xdr:colOff>
      <xdr:row>18</xdr:row>
      <xdr:rowOff>0</xdr:rowOff>
    </xdr:from>
    <xdr:to>
      <xdr:col>8</xdr:col>
      <xdr:colOff>114300</xdr:colOff>
      <xdr:row>18</xdr:row>
      <xdr:rowOff>0</xdr:rowOff>
    </xdr:to>
    <xdr:pic>
      <xdr:nvPicPr>
        <xdr:cNvPr id="6515" name="Object 1194">
          <a:extLst>
            <a:ext uri="{FF2B5EF4-FFF2-40B4-BE49-F238E27FC236}">
              <a16:creationId xmlns:a16="http://schemas.microsoft.com/office/drawing/2014/main" id="{00000000-0008-0000-0900-0000731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66960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2362200</xdr:colOff>
          <xdr:row>42</xdr:row>
          <xdr:rowOff>133350</xdr:rowOff>
        </xdr:from>
        <xdr:to>
          <xdr:col>11</xdr:col>
          <xdr:colOff>4514850</xdr:colOff>
          <xdr:row>43</xdr:row>
          <xdr:rowOff>142875</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900-0000021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sng" strike="noStrike" baseline="0">
                  <a:solidFill>
                    <a:srgbClr val="000000"/>
                  </a:solidFill>
                  <a:latin typeface="Arial"/>
                  <a:cs typeface="Arial"/>
                </a:rPr>
                <a:t>Spell Check</a:t>
              </a:r>
            </a:p>
          </xdr:txBody>
        </xdr:sp>
        <xdr:clientData fPrintsWithSheet="0"/>
      </xdr:twoCellAnchor>
    </mc:Choice>
    <mc:Fallback/>
  </mc:AlternateContent>
  <xdr:twoCellAnchor editAs="oneCell">
    <xdr:from>
      <xdr:col>1</xdr:col>
      <xdr:colOff>228600</xdr:colOff>
      <xdr:row>1</xdr:row>
      <xdr:rowOff>123825</xdr:rowOff>
    </xdr:from>
    <xdr:to>
      <xdr:col>2</xdr:col>
      <xdr:colOff>762000</xdr:colOff>
      <xdr:row>4</xdr:row>
      <xdr:rowOff>228600</xdr:rowOff>
    </xdr:to>
    <xdr:pic>
      <xdr:nvPicPr>
        <xdr:cNvPr id="6" name="image6.pn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428625"/>
          <a:ext cx="8191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agsafebc.ca/cor/resources/" TargetMode="External"/><Relationship Id="rId5" Type="http://schemas.openxmlformats.org/officeDocument/2006/relationships/ctrlProp" Target="../ctrlProps/ctrlProp7.xml"/><Relationship Id="rId4"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agsafebc.ca/cor/resources/" TargetMode="External"/><Relationship Id="rId5" Type="http://schemas.openxmlformats.org/officeDocument/2006/relationships/ctrlProp" Target="../ctrlProps/ctrlProp8.xml"/><Relationship Id="rId4"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agsafebc.ca/cor/resources/" TargetMode="External"/><Relationship Id="rId5" Type="http://schemas.openxmlformats.org/officeDocument/2006/relationships/ctrlProp" Target="../ctrlProps/ctrlProp9.xml"/><Relationship Id="rId4"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http://agsafebc.ca/cor/resources/" TargetMode="External"/><Relationship Id="rId5" Type="http://schemas.openxmlformats.org/officeDocument/2006/relationships/ctrlProp" Target="../ctrlProps/ctrlProp10.xml"/><Relationship Id="rId4"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agsafebc.ca/cor/resources/" TargetMode="External"/><Relationship Id="rId6" Type="http://schemas.openxmlformats.org/officeDocument/2006/relationships/comments" Target="../comments3.xml"/><Relationship Id="rId5" Type="http://schemas.openxmlformats.org/officeDocument/2006/relationships/ctrlProp" Target="../ctrlProps/ctrlProp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agsafebc.ca/cor/resources/" TargetMode="External"/><Relationship Id="rId5" Type="http://schemas.openxmlformats.org/officeDocument/2006/relationships/ctrlProp" Target="../ctrlProps/ctrlProp4.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agsafebc.ca/cor/resources/" TargetMode="External"/><Relationship Id="rId5" Type="http://schemas.openxmlformats.org/officeDocument/2006/relationships/ctrlProp" Target="../ctrlProps/ctrlProp5.xml"/><Relationship Id="rId4"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agsafebc.ca/cor/resources/" TargetMode="External"/><Relationship Id="rId5" Type="http://schemas.openxmlformats.org/officeDocument/2006/relationships/ctrlProp" Target="../ctrlProps/ctrlProp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E4EFD-7964-4DFA-BD66-5FC9A6790094}">
  <sheetPr codeName="Sheet14"/>
  <dimension ref="B1:B86"/>
  <sheetViews>
    <sheetView showGridLines="0" zoomScaleNormal="100" workbookViewId="0">
      <selection activeCell="C2" sqref="C2"/>
    </sheetView>
  </sheetViews>
  <sheetFormatPr defaultRowHeight="15" x14ac:dyDescent="0.25"/>
  <cols>
    <col min="1" max="1" width="2.625" customWidth="1"/>
    <col min="2" max="2" width="133.625" style="178" customWidth="1"/>
  </cols>
  <sheetData>
    <row r="1" spans="2:2" ht="15.75" thickBot="1" x14ac:dyDescent="0.3"/>
    <row r="2" spans="2:2" ht="24.75" thickTop="1" thickBot="1" x14ac:dyDescent="0.4">
      <c r="B2" s="179" t="s">
        <v>171</v>
      </c>
    </row>
    <row r="3" spans="2:2" ht="15.75" thickTop="1" x14ac:dyDescent="0.25">
      <c r="B3" s="180"/>
    </row>
    <row r="4" spans="2:2" ht="30.75" x14ac:dyDescent="0.2">
      <c r="B4" s="181" t="s">
        <v>509</v>
      </c>
    </row>
    <row r="5" spans="2:2" x14ac:dyDescent="0.2">
      <c r="B5" s="182"/>
    </row>
    <row r="6" spans="2:2" ht="15.75" x14ac:dyDescent="0.2">
      <c r="B6" s="411" t="s">
        <v>172</v>
      </c>
    </row>
    <row r="7" spans="2:2" x14ac:dyDescent="0.2">
      <c r="B7" s="182"/>
    </row>
    <row r="8" spans="2:2" ht="15.75" x14ac:dyDescent="0.2">
      <c r="B8" s="412" t="s">
        <v>511</v>
      </c>
    </row>
    <row r="9" spans="2:2" x14ac:dyDescent="0.2">
      <c r="B9" s="182"/>
    </row>
    <row r="10" spans="2:2" ht="15.75" x14ac:dyDescent="0.2">
      <c r="B10" s="182" t="s">
        <v>173</v>
      </c>
    </row>
    <row r="11" spans="2:2" x14ac:dyDescent="0.2">
      <c r="B11" s="182"/>
    </row>
    <row r="12" spans="2:2" ht="15.75" x14ac:dyDescent="0.2">
      <c r="B12" s="182" t="s">
        <v>174</v>
      </c>
    </row>
    <row r="13" spans="2:2" x14ac:dyDescent="0.2">
      <c r="B13" s="182"/>
    </row>
    <row r="14" spans="2:2" ht="30.75" x14ac:dyDescent="0.2">
      <c r="B14" s="412" t="s">
        <v>512</v>
      </c>
    </row>
    <row r="15" spans="2:2" x14ac:dyDescent="0.2">
      <c r="B15" s="182"/>
    </row>
    <row r="16" spans="2:2" ht="45.75" x14ac:dyDescent="0.2">
      <c r="B16" s="182" t="s">
        <v>175</v>
      </c>
    </row>
    <row r="17" spans="2:2" x14ac:dyDescent="0.2">
      <c r="B17" s="182"/>
    </row>
    <row r="18" spans="2:2" ht="30.75" x14ac:dyDescent="0.2">
      <c r="B18" s="182" t="s">
        <v>176</v>
      </c>
    </row>
    <row r="19" spans="2:2" x14ac:dyDescent="0.2">
      <c r="B19" s="182"/>
    </row>
    <row r="20" spans="2:2" ht="15.75" x14ac:dyDescent="0.2">
      <c r="B20" s="182" t="s">
        <v>177</v>
      </c>
    </row>
    <row r="21" spans="2:2" x14ac:dyDescent="0.2">
      <c r="B21" s="182"/>
    </row>
    <row r="22" spans="2:2" ht="30.75" x14ac:dyDescent="0.2">
      <c r="B22" s="182" t="s">
        <v>178</v>
      </c>
    </row>
    <row r="23" spans="2:2" x14ac:dyDescent="0.2">
      <c r="B23" s="182"/>
    </row>
    <row r="24" spans="2:2" ht="30.75" x14ac:dyDescent="0.2">
      <c r="B24" s="182" t="s">
        <v>179</v>
      </c>
    </row>
    <row r="25" spans="2:2" x14ac:dyDescent="0.2">
      <c r="B25" s="182"/>
    </row>
    <row r="26" spans="2:2" ht="30.75" x14ac:dyDescent="0.2">
      <c r="B26" s="182" t="s">
        <v>180</v>
      </c>
    </row>
    <row r="27" spans="2:2" x14ac:dyDescent="0.2">
      <c r="B27" s="182"/>
    </row>
    <row r="28" spans="2:2" ht="30.75" x14ac:dyDescent="0.2">
      <c r="B28" s="182" t="s">
        <v>181</v>
      </c>
    </row>
    <row r="29" spans="2:2" x14ac:dyDescent="0.2">
      <c r="B29" s="182"/>
    </row>
    <row r="30" spans="2:2" ht="30.75" x14ac:dyDescent="0.2">
      <c r="B30" s="182" t="s">
        <v>182</v>
      </c>
    </row>
    <row r="31" spans="2:2" x14ac:dyDescent="0.2">
      <c r="B31" s="182"/>
    </row>
    <row r="32" spans="2:2" ht="30.75" x14ac:dyDescent="0.2">
      <c r="B32" s="182" t="s">
        <v>183</v>
      </c>
    </row>
    <row r="33" spans="2:2" x14ac:dyDescent="0.2">
      <c r="B33" s="182"/>
    </row>
    <row r="34" spans="2:2" ht="15.75" x14ac:dyDescent="0.2">
      <c r="B34" s="182" t="s">
        <v>184</v>
      </c>
    </row>
    <row r="35" spans="2:2" x14ac:dyDescent="0.2">
      <c r="B35" s="182"/>
    </row>
    <row r="36" spans="2:2" ht="45.75" x14ac:dyDescent="0.2">
      <c r="B36" s="412" t="s">
        <v>510</v>
      </c>
    </row>
    <row r="37" spans="2:2" x14ac:dyDescent="0.2">
      <c r="B37" s="182"/>
    </row>
    <row r="38" spans="2:2" ht="15.75" x14ac:dyDescent="0.2">
      <c r="B38" s="182" t="s">
        <v>185</v>
      </c>
    </row>
    <row r="39" spans="2:2" x14ac:dyDescent="0.2">
      <c r="B39" s="182"/>
    </row>
    <row r="40" spans="2:2" ht="15.75" x14ac:dyDescent="0.2">
      <c r="B40" s="182" t="s">
        <v>186</v>
      </c>
    </row>
    <row r="41" spans="2:2" x14ac:dyDescent="0.2">
      <c r="B41" s="182"/>
    </row>
    <row r="42" spans="2:2" ht="45.75" x14ac:dyDescent="0.2">
      <c r="B42" s="182" t="s">
        <v>187</v>
      </c>
    </row>
    <row r="43" spans="2:2" x14ac:dyDescent="0.2">
      <c r="B43" s="182"/>
    </row>
    <row r="44" spans="2:2" ht="30.75" x14ac:dyDescent="0.2">
      <c r="B44" s="182" t="s">
        <v>188</v>
      </c>
    </row>
    <row r="45" spans="2:2" x14ac:dyDescent="0.2">
      <c r="B45" s="182"/>
    </row>
    <row r="46" spans="2:2" ht="15.75" x14ac:dyDescent="0.2">
      <c r="B46" s="182" t="s">
        <v>189</v>
      </c>
    </row>
    <row r="47" spans="2:2" x14ac:dyDescent="0.2">
      <c r="B47" s="182"/>
    </row>
    <row r="48" spans="2:2" ht="60.75" x14ac:dyDescent="0.2">
      <c r="B48" s="182" t="s">
        <v>190</v>
      </c>
    </row>
    <row r="49" spans="2:2" x14ac:dyDescent="0.2">
      <c r="B49" s="182"/>
    </row>
    <row r="50" spans="2:2" ht="30.75" x14ac:dyDescent="0.2">
      <c r="B50" s="413" t="s">
        <v>191</v>
      </c>
    </row>
    <row r="51" spans="2:2" x14ac:dyDescent="0.2">
      <c r="B51" s="182"/>
    </row>
    <row r="52" spans="2:2" ht="45.75" x14ac:dyDescent="0.2">
      <c r="B52" s="413" t="s">
        <v>523</v>
      </c>
    </row>
    <row r="53" spans="2:2" x14ac:dyDescent="0.2">
      <c r="B53" s="182"/>
    </row>
    <row r="54" spans="2:2" ht="30.75" x14ac:dyDescent="0.2">
      <c r="B54" s="182" t="s">
        <v>192</v>
      </c>
    </row>
    <row r="55" spans="2:2" x14ac:dyDescent="0.2">
      <c r="B55" s="182"/>
    </row>
    <row r="56" spans="2:2" ht="30.75" x14ac:dyDescent="0.2">
      <c r="B56" s="182" t="s">
        <v>193</v>
      </c>
    </row>
    <row r="57" spans="2:2" x14ac:dyDescent="0.2">
      <c r="B57" s="182"/>
    </row>
    <row r="58" spans="2:2" ht="35.25" customHeight="1" x14ac:dyDescent="0.2">
      <c r="B58" s="183" t="s">
        <v>194</v>
      </c>
    </row>
    <row r="59" spans="2:2" x14ac:dyDescent="0.2">
      <c r="B59" s="182"/>
    </row>
    <row r="60" spans="2:2" ht="15.75" x14ac:dyDescent="0.2">
      <c r="B60" s="182" t="s">
        <v>195</v>
      </c>
    </row>
    <row r="61" spans="2:2" x14ac:dyDescent="0.2">
      <c r="B61" s="182"/>
    </row>
    <row r="62" spans="2:2" ht="15.75" x14ac:dyDescent="0.2">
      <c r="B62" s="182" t="s">
        <v>196</v>
      </c>
    </row>
    <row r="63" spans="2:2" x14ac:dyDescent="0.2">
      <c r="B63" s="182"/>
    </row>
    <row r="64" spans="2:2" ht="45.75" x14ac:dyDescent="0.2">
      <c r="B64" s="412" t="s">
        <v>513</v>
      </c>
    </row>
    <row r="65" spans="2:2" x14ac:dyDescent="0.2">
      <c r="B65" s="182"/>
    </row>
    <row r="66" spans="2:2" ht="45.75" x14ac:dyDescent="0.2">
      <c r="B66" s="182" t="s">
        <v>197</v>
      </c>
    </row>
    <row r="67" spans="2:2" x14ac:dyDescent="0.2">
      <c r="B67" s="182"/>
    </row>
    <row r="68" spans="2:2" ht="30.75" x14ac:dyDescent="0.2">
      <c r="B68" s="182" t="s">
        <v>198</v>
      </c>
    </row>
    <row r="69" spans="2:2" x14ac:dyDescent="0.2">
      <c r="B69" s="182"/>
    </row>
    <row r="70" spans="2:2" ht="15.75" x14ac:dyDescent="0.2">
      <c r="B70" s="182" t="s">
        <v>199</v>
      </c>
    </row>
    <row r="71" spans="2:2" x14ac:dyDescent="0.2">
      <c r="B71" s="182"/>
    </row>
    <row r="72" spans="2:2" ht="30.75" x14ac:dyDescent="0.2">
      <c r="B72" s="182" t="s">
        <v>200</v>
      </c>
    </row>
    <row r="73" spans="2:2" x14ac:dyDescent="0.2">
      <c r="B73" s="182"/>
    </row>
    <row r="74" spans="2:2" ht="45.75" x14ac:dyDescent="0.2">
      <c r="B74" s="182" t="s">
        <v>201</v>
      </c>
    </row>
    <row r="75" spans="2:2" x14ac:dyDescent="0.2">
      <c r="B75" s="182"/>
    </row>
    <row r="76" spans="2:2" ht="30.75" x14ac:dyDescent="0.2">
      <c r="B76" s="182" t="s">
        <v>202</v>
      </c>
    </row>
    <row r="77" spans="2:2" x14ac:dyDescent="0.2">
      <c r="B77" s="182"/>
    </row>
    <row r="78" spans="2:2" ht="30.75" x14ac:dyDescent="0.2">
      <c r="B78" s="182" t="s">
        <v>203</v>
      </c>
    </row>
    <row r="79" spans="2:2" x14ac:dyDescent="0.2">
      <c r="B79" s="182"/>
    </row>
    <row r="80" spans="2:2" ht="30.75" x14ac:dyDescent="0.2">
      <c r="B80" s="182" t="s">
        <v>204</v>
      </c>
    </row>
    <row r="81" spans="2:2" x14ac:dyDescent="0.2">
      <c r="B81" s="182"/>
    </row>
    <row r="82" spans="2:2" ht="30.75" x14ac:dyDescent="0.2">
      <c r="B82" s="182" t="s">
        <v>205</v>
      </c>
    </row>
    <row r="83" spans="2:2" x14ac:dyDescent="0.2">
      <c r="B83" s="182"/>
    </row>
    <row r="84" spans="2:2" ht="16.5" thickBot="1" x14ac:dyDescent="0.3">
      <c r="B84" s="184" t="s">
        <v>206</v>
      </c>
    </row>
    <row r="86" spans="2:2" ht="15.75" x14ac:dyDescent="0.25">
      <c r="B86" s="185"/>
    </row>
  </sheetData>
  <sheetProtection algorithmName="SHA-512" hashValue="EX8FFnEkUKsorVroE4/EJD7YHTXJNd8aj/nyNS+LFVP3muXPO9V4iy/yHx8J3Hylp6n3CEgz5pEv3/nd8VOkVg==" saltValue="r0KelaovWT6QT4sHHSUbuA==" spinCount="100000" sheet="1" objects="1" scenarios="1" selectLockedCells="1"/>
  <pageMargins left="0.7" right="0.7" top="0.75" bottom="0.75" header="0.3" footer="0.3"/>
  <pageSetup paperSize="5"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6" tint="-0.249977111117893"/>
    <pageSetUpPr fitToPage="1"/>
  </sheetPr>
  <dimension ref="B1:L106"/>
  <sheetViews>
    <sheetView showGridLines="0" zoomScaleNormal="100" zoomScaleSheetLayoutView="70" zoomScalePageLayoutView="70" workbookViewId="0">
      <selection activeCell="B6" sqref="B6:D6"/>
    </sheetView>
  </sheetViews>
  <sheetFormatPr defaultColWidth="8.625" defaultRowHeight="15.75" x14ac:dyDescent="0.25"/>
  <cols>
    <col min="1" max="1" width="2.625" style="1" customWidth="1"/>
    <col min="2" max="2" width="3.75" style="100" customWidth="1"/>
    <col min="3" max="3" width="80.625" style="102" customWidth="1"/>
    <col min="4" max="4" width="9" style="101" hidden="1" customWidth="1"/>
    <col min="5" max="5" width="3.375" style="1" bestFit="1" customWidth="1"/>
    <col min="6" max="6" width="11.125" style="101" customWidth="1"/>
    <col min="7" max="7" width="10.375" style="1" customWidth="1"/>
    <col min="8" max="8" width="11.875" style="1" customWidth="1"/>
    <col min="9" max="9" width="10.375" style="1" customWidth="1"/>
    <col min="10" max="10" width="12.125" style="1" customWidth="1"/>
    <col min="11" max="11" width="4.25" style="18" customWidth="1"/>
    <col min="12" max="12" width="94.625" style="1" customWidth="1"/>
    <col min="13" max="16384" width="8.625" style="1"/>
  </cols>
  <sheetData>
    <row r="1" spans="2:12" ht="24" customHeight="1" thickTop="1" x14ac:dyDescent="0.25">
      <c r="B1" s="548" t="s">
        <v>129</v>
      </c>
      <c r="C1" s="549"/>
      <c r="D1" s="549"/>
      <c r="E1" s="549"/>
      <c r="F1" s="549"/>
      <c r="G1" s="549"/>
      <c r="H1" s="549"/>
      <c r="I1" s="549"/>
      <c r="J1" s="549"/>
      <c r="K1" s="549"/>
      <c r="L1" s="550"/>
    </row>
    <row r="2" spans="2:12" ht="21" customHeight="1" x14ac:dyDescent="0.25">
      <c r="B2" s="860"/>
      <c r="C2" s="702" t="s">
        <v>75</v>
      </c>
      <c r="D2" s="702"/>
      <c r="E2" s="702"/>
      <c r="F2" s="702"/>
      <c r="G2" s="702"/>
      <c r="H2" s="702"/>
      <c r="I2" s="702"/>
      <c r="J2" s="702"/>
      <c r="K2" s="702"/>
      <c r="L2" s="703"/>
    </row>
    <row r="3" spans="2:12" ht="18" customHeight="1" x14ac:dyDescent="0.25">
      <c r="B3" s="860"/>
      <c r="C3" s="704" t="s">
        <v>76</v>
      </c>
      <c r="D3" s="704"/>
      <c r="E3" s="704"/>
      <c r="F3" s="704"/>
      <c r="G3" s="704"/>
      <c r="H3" s="704"/>
      <c r="I3" s="704"/>
      <c r="J3" s="704"/>
      <c r="K3" s="704"/>
      <c r="L3" s="705"/>
    </row>
    <row r="4" spans="2:12" ht="15.75" customHeight="1" x14ac:dyDescent="0.25">
      <c r="B4" s="860"/>
      <c r="C4" s="704"/>
      <c r="D4" s="704"/>
      <c r="E4" s="704"/>
      <c r="F4" s="704"/>
      <c r="G4" s="704"/>
      <c r="H4" s="704"/>
      <c r="I4" s="704"/>
      <c r="J4" s="704"/>
      <c r="K4" s="704"/>
      <c r="L4" s="705"/>
    </row>
    <row r="5" spans="2:12" ht="32.1" customHeight="1" thickBot="1" x14ac:dyDescent="0.3">
      <c r="B5" s="370"/>
      <c r="C5" s="375">
        <f>'Title Page'!C9</f>
        <v>0</v>
      </c>
      <c r="D5" s="68"/>
      <c r="E5" s="68"/>
      <c r="F5" s="68" t="s">
        <v>154</v>
      </c>
      <c r="G5" s="858">
        <f>'Title Page'!C6</f>
        <v>0</v>
      </c>
      <c r="H5" s="859"/>
      <c r="I5" s="859"/>
      <c r="J5" s="859"/>
      <c r="K5" s="68"/>
      <c r="L5" s="271">
        <f>'Title Page'!C11</f>
        <v>0</v>
      </c>
    </row>
    <row r="6" spans="2:12" ht="22.5" customHeight="1" thickBot="1" x14ac:dyDescent="0.3">
      <c r="B6" s="843" t="s">
        <v>225</v>
      </c>
      <c r="C6" s="712"/>
      <c r="D6" s="713"/>
      <c r="E6" s="266"/>
      <c r="F6" s="711" t="s">
        <v>1</v>
      </c>
      <c r="G6" s="712"/>
      <c r="H6" s="712"/>
      <c r="I6" s="712"/>
      <c r="J6" s="713"/>
      <c r="K6" s="17"/>
      <c r="L6" s="695" t="s">
        <v>155</v>
      </c>
    </row>
    <row r="7" spans="2:12" ht="54.95" customHeight="1" thickBot="1" x14ac:dyDescent="0.3">
      <c r="B7" s="706" t="s">
        <v>2</v>
      </c>
      <c r="C7" s="707"/>
      <c r="D7" s="708"/>
      <c r="E7" s="267"/>
      <c r="F7" s="145" t="s">
        <v>3</v>
      </c>
      <c r="G7" s="146" t="s">
        <v>514</v>
      </c>
      <c r="H7" s="146" t="s">
        <v>515</v>
      </c>
      <c r="I7" s="146" t="s">
        <v>516</v>
      </c>
      <c r="J7" s="147" t="s">
        <v>6</v>
      </c>
      <c r="L7" s="696"/>
    </row>
    <row r="8" spans="2:12" ht="33" customHeight="1" thickTop="1" thickBot="1" x14ac:dyDescent="0.3">
      <c r="B8" s="699" t="s">
        <v>157</v>
      </c>
      <c r="C8" s="700"/>
      <c r="D8" s="701"/>
      <c r="E8" s="267"/>
      <c r="F8" s="191"/>
      <c r="G8" s="239"/>
      <c r="H8" s="239"/>
      <c r="I8" s="239"/>
      <c r="J8" s="240"/>
      <c r="L8" s="709" t="s">
        <v>521</v>
      </c>
    </row>
    <row r="9" spans="2:12" ht="50.25" customHeight="1" thickBot="1" x14ac:dyDescent="0.3">
      <c r="B9" s="243" t="s">
        <v>7</v>
      </c>
      <c r="C9" s="551" t="s">
        <v>77</v>
      </c>
      <c r="D9" s="552"/>
      <c r="E9" s="267"/>
      <c r="F9" s="312">
        <v>20</v>
      </c>
      <c r="G9" s="241"/>
      <c r="H9" s="241"/>
      <c r="I9" s="241"/>
      <c r="J9" s="242"/>
      <c r="K9" s="133"/>
      <c r="L9" s="710"/>
    </row>
    <row r="10" spans="2:12" ht="124.5" customHeight="1" thickTop="1" x14ac:dyDescent="0.25">
      <c r="B10" s="725" t="s">
        <v>478</v>
      </c>
      <c r="C10" s="726"/>
      <c r="D10" s="196">
        <v>20</v>
      </c>
      <c r="E10" s="268"/>
      <c r="F10" s="449" t="s">
        <v>350</v>
      </c>
      <c r="G10" s="443"/>
      <c r="H10" s="494"/>
      <c r="I10" s="494"/>
      <c r="J10" s="466">
        <f>G10</f>
        <v>0</v>
      </c>
      <c r="K10" s="199" t="s">
        <v>163</v>
      </c>
      <c r="L10" s="256"/>
    </row>
    <row r="11" spans="2:12" ht="24" customHeight="1" x14ac:dyDescent="0.25">
      <c r="B11" s="852" t="s">
        <v>142</v>
      </c>
      <c r="C11" s="853"/>
      <c r="D11" s="853"/>
      <c r="E11" s="853"/>
      <c r="F11" s="853"/>
      <c r="G11" s="853"/>
      <c r="H11" s="853"/>
      <c r="I11" s="853"/>
      <c r="J11" s="853"/>
      <c r="K11" s="853"/>
      <c r="L11" s="854"/>
    </row>
    <row r="12" spans="2:12" ht="45" customHeight="1" thickBot="1" x14ac:dyDescent="0.3">
      <c r="B12" s="855"/>
      <c r="C12" s="856"/>
      <c r="D12" s="856"/>
      <c r="E12" s="856"/>
      <c r="F12" s="856"/>
      <c r="G12" s="856"/>
      <c r="H12" s="856"/>
      <c r="I12" s="856"/>
      <c r="J12" s="856"/>
      <c r="K12" s="856"/>
      <c r="L12" s="857"/>
    </row>
    <row r="13" spans="2:12" ht="33" customHeight="1" thickBot="1" x14ac:dyDescent="0.3">
      <c r="B13" s="243" t="s">
        <v>9</v>
      </c>
      <c r="C13" s="551" t="s">
        <v>78</v>
      </c>
      <c r="D13" s="552"/>
      <c r="E13" s="569"/>
      <c r="F13" s="312">
        <v>21</v>
      </c>
      <c r="G13" s="667"/>
      <c r="H13" s="667"/>
      <c r="I13" s="667"/>
      <c r="J13" s="668"/>
      <c r="K13" s="17"/>
      <c r="L13" s="379" t="s">
        <v>210</v>
      </c>
    </row>
    <row r="14" spans="2:12" ht="129.75" customHeight="1" thickTop="1" x14ac:dyDescent="0.25">
      <c r="B14" s="644" t="s">
        <v>536</v>
      </c>
      <c r="C14" s="634"/>
      <c r="D14" s="189">
        <v>15</v>
      </c>
      <c r="E14" s="570"/>
      <c r="F14" s="451" t="s">
        <v>59</v>
      </c>
      <c r="G14" s="453"/>
      <c r="H14" s="477"/>
      <c r="I14" s="477"/>
      <c r="J14" s="648">
        <f>SUM(G14+I15+I16)</f>
        <v>0</v>
      </c>
      <c r="K14" s="199" t="s">
        <v>163</v>
      </c>
      <c r="L14" s="257"/>
    </row>
    <row r="15" spans="2:12" ht="87.75" customHeight="1" x14ac:dyDescent="0.25">
      <c r="B15" s="566" t="s">
        <v>418</v>
      </c>
      <c r="C15" s="567"/>
      <c r="D15" s="139">
        <v>3</v>
      </c>
      <c r="E15" s="570"/>
      <c r="F15" s="452" t="s">
        <v>13</v>
      </c>
      <c r="G15" s="471"/>
      <c r="H15" s="471"/>
      <c r="I15" s="470" t="str">
        <f>'MSW Interviews'!H33</f>
        <v>0</v>
      </c>
      <c r="J15" s="649"/>
      <c r="K15" s="199" t="s">
        <v>168</v>
      </c>
      <c r="L15" s="407">
        <f>'MSW Interviews'!I32</f>
        <v>0</v>
      </c>
    </row>
    <row r="16" spans="2:12" ht="74.25" customHeight="1" x14ac:dyDescent="0.25">
      <c r="B16" s="574" t="s">
        <v>417</v>
      </c>
      <c r="C16" s="567"/>
      <c r="D16" s="139">
        <v>3</v>
      </c>
      <c r="E16" s="571"/>
      <c r="F16" s="452" t="s">
        <v>13</v>
      </c>
      <c r="G16" s="471"/>
      <c r="H16" s="471"/>
      <c r="I16" s="470" t="str">
        <f>'MSW Interviews'!H33</f>
        <v>0</v>
      </c>
      <c r="J16" s="649"/>
      <c r="K16" s="202" t="s">
        <v>168</v>
      </c>
      <c r="L16" s="407">
        <f>'MSW Interviews'!I33</f>
        <v>0</v>
      </c>
    </row>
    <row r="17" spans="2:12" ht="24" customHeight="1" x14ac:dyDescent="0.25">
      <c r="B17" s="739" t="s">
        <v>142</v>
      </c>
      <c r="C17" s="740"/>
      <c r="D17" s="740"/>
      <c r="E17" s="740"/>
      <c r="F17" s="740"/>
      <c r="G17" s="740"/>
      <c r="H17" s="740"/>
      <c r="I17" s="740"/>
      <c r="J17" s="740"/>
      <c r="K17" s="740"/>
      <c r="L17" s="741"/>
    </row>
    <row r="18" spans="2:12" ht="45" customHeight="1" thickBot="1" x14ac:dyDescent="0.3">
      <c r="B18" s="811"/>
      <c r="C18" s="812"/>
      <c r="D18" s="812"/>
      <c r="E18" s="812"/>
      <c r="F18" s="812"/>
      <c r="G18" s="812"/>
      <c r="H18" s="812"/>
      <c r="I18" s="812"/>
      <c r="J18" s="812"/>
      <c r="K18" s="812"/>
      <c r="L18" s="813"/>
    </row>
    <row r="19" spans="2:12" ht="33" customHeight="1" thickBot="1" x14ac:dyDescent="0.3">
      <c r="B19" s="243" t="s">
        <v>11</v>
      </c>
      <c r="C19" s="662" t="s">
        <v>79</v>
      </c>
      <c r="D19" s="663"/>
      <c r="E19" s="569"/>
      <c r="F19" s="312">
        <v>15</v>
      </c>
      <c r="G19" s="667"/>
      <c r="H19" s="667"/>
      <c r="I19" s="667"/>
      <c r="J19" s="668"/>
      <c r="K19" s="17"/>
      <c r="L19" s="379" t="s">
        <v>210</v>
      </c>
    </row>
    <row r="20" spans="2:12" ht="93.75" customHeight="1" thickTop="1" x14ac:dyDescent="0.25">
      <c r="B20" s="731" t="s">
        <v>226</v>
      </c>
      <c r="C20" s="726"/>
      <c r="D20" s="197">
        <v>15</v>
      </c>
      <c r="E20" s="571"/>
      <c r="F20" s="449" t="s">
        <v>59</v>
      </c>
      <c r="G20" s="443"/>
      <c r="H20" s="495"/>
      <c r="I20" s="476"/>
      <c r="J20" s="466">
        <f>G20</f>
        <v>0</v>
      </c>
      <c r="K20" s="199" t="s">
        <v>163</v>
      </c>
      <c r="L20" s="256"/>
    </row>
    <row r="21" spans="2:12" ht="24" customHeight="1" x14ac:dyDescent="0.25">
      <c r="B21" s="774" t="s">
        <v>142</v>
      </c>
      <c r="C21" s="775"/>
      <c r="D21" s="775"/>
      <c r="E21" s="775"/>
      <c r="F21" s="775"/>
      <c r="G21" s="775"/>
      <c r="H21" s="775"/>
      <c r="I21" s="775"/>
      <c r="J21" s="775"/>
      <c r="K21" s="775"/>
      <c r="L21" s="776"/>
    </row>
    <row r="22" spans="2:12" ht="45" customHeight="1" thickBot="1" x14ac:dyDescent="0.3">
      <c r="B22" s="792"/>
      <c r="C22" s="793"/>
      <c r="D22" s="793"/>
      <c r="E22" s="793"/>
      <c r="F22" s="793"/>
      <c r="G22" s="793"/>
      <c r="H22" s="793"/>
      <c r="I22" s="793"/>
      <c r="J22" s="793"/>
      <c r="K22" s="793"/>
      <c r="L22" s="794"/>
    </row>
    <row r="23" spans="2:12" ht="33" customHeight="1" thickBot="1" x14ac:dyDescent="0.3">
      <c r="B23" s="243" t="s">
        <v>14</v>
      </c>
      <c r="C23" s="551" t="s">
        <v>80</v>
      </c>
      <c r="D23" s="552"/>
      <c r="E23" s="569"/>
      <c r="F23" s="312">
        <v>10</v>
      </c>
      <c r="G23" s="607"/>
      <c r="H23" s="559"/>
      <c r="I23" s="559"/>
      <c r="J23" s="560"/>
      <c r="K23" s="17"/>
      <c r="L23" s="379" t="s">
        <v>210</v>
      </c>
    </row>
    <row r="24" spans="2:12" ht="104.25" customHeight="1" thickTop="1" x14ac:dyDescent="0.25">
      <c r="B24" s="725" t="s">
        <v>419</v>
      </c>
      <c r="C24" s="726"/>
      <c r="D24" s="196">
        <v>10</v>
      </c>
      <c r="E24" s="571"/>
      <c r="F24" s="449" t="s">
        <v>18</v>
      </c>
      <c r="G24" s="443"/>
      <c r="H24" s="494"/>
      <c r="I24" s="494"/>
      <c r="J24" s="466">
        <f>G24</f>
        <v>0</v>
      </c>
      <c r="K24" s="201" t="s">
        <v>163</v>
      </c>
      <c r="L24" s="256"/>
    </row>
    <row r="25" spans="2:12" ht="24" customHeight="1" x14ac:dyDescent="0.25">
      <c r="B25" s="774" t="s">
        <v>142</v>
      </c>
      <c r="C25" s="775"/>
      <c r="D25" s="775"/>
      <c r="E25" s="775"/>
      <c r="F25" s="775"/>
      <c r="G25" s="775"/>
      <c r="H25" s="775"/>
      <c r="I25" s="775"/>
      <c r="J25" s="775"/>
      <c r="K25" s="775"/>
      <c r="L25" s="776"/>
    </row>
    <row r="26" spans="2:12" ht="45" customHeight="1" thickBot="1" x14ac:dyDescent="0.3">
      <c r="B26" s="792"/>
      <c r="C26" s="793"/>
      <c r="D26" s="793"/>
      <c r="E26" s="793"/>
      <c r="F26" s="793"/>
      <c r="G26" s="793"/>
      <c r="H26" s="793"/>
      <c r="I26" s="793"/>
      <c r="J26" s="793"/>
      <c r="K26" s="793"/>
      <c r="L26" s="794"/>
    </row>
    <row r="27" spans="2:12" ht="33" customHeight="1" thickBot="1" x14ac:dyDescent="0.3">
      <c r="B27" s="243" t="s">
        <v>17</v>
      </c>
      <c r="C27" s="551" t="s">
        <v>81</v>
      </c>
      <c r="D27" s="552"/>
      <c r="E27" s="569"/>
      <c r="F27" s="312">
        <v>7</v>
      </c>
      <c r="G27" s="607"/>
      <c r="H27" s="559"/>
      <c r="I27" s="559"/>
      <c r="J27" s="560"/>
      <c r="K27" s="222"/>
      <c r="L27" s="379" t="s">
        <v>210</v>
      </c>
    </row>
    <row r="28" spans="2:12" ht="93.75" customHeight="1" thickTop="1" x14ac:dyDescent="0.25">
      <c r="B28" s="826" t="s">
        <v>420</v>
      </c>
      <c r="C28" s="767"/>
      <c r="D28" s="197">
        <v>2</v>
      </c>
      <c r="E28" s="570"/>
      <c r="F28" s="449" t="s">
        <v>349</v>
      </c>
      <c r="G28" s="496"/>
      <c r="H28" s="494"/>
      <c r="I28" s="494"/>
      <c r="J28" s="632">
        <f>SUM(G28+I29)</f>
        <v>0</v>
      </c>
      <c r="K28" s="201" t="s">
        <v>163</v>
      </c>
      <c r="L28" s="257"/>
    </row>
    <row r="29" spans="2:12" ht="83.25" customHeight="1" x14ac:dyDescent="0.25">
      <c r="B29" s="827" t="s">
        <v>459</v>
      </c>
      <c r="C29" s="861"/>
      <c r="D29" s="140">
        <v>5</v>
      </c>
      <c r="E29" s="570"/>
      <c r="F29" s="450" t="s">
        <v>8</v>
      </c>
      <c r="G29" s="447"/>
      <c r="H29" s="447"/>
      <c r="I29" s="478" t="str">
        <f>'MSW Interviews'!H34</f>
        <v>0</v>
      </c>
      <c r="J29" s="632"/>
      <c r="K29" s="273" t="s">
        <v>168</v>
      </c>
      <c r="L29" s="405">
        <f>'MSW Interviews'!I34</f>
        <v>0</v>
      </c>
    </row>
    <row r="30" spans="2:12" ht="24" customHeight="1" x14ac:dyDescent="0.25">
      <c r="B30" s="862" t="s">
        <v>142</v>
      </c>
      <c r="C30" s="863"/>
      <c r="D30" s="863"/>
      <c r="E30" s="863"/>
      <c r="F30" s="863"/>
      <c r="G30" s="863"/>
      <c r="H30" s="863"/>
      <c r="I30" s="863"/>
      <c r="J30" s="863"/>
      <c r="K30" s="863"/>
      <c r="L30" s="864"/>
    </row>
    <row r="31" spans="2:12" ht="45" customHeight="1" thickBot="1" x14ac:dyDescent="0.3">
      <c r="B31" s="865"/>
      <c r="C31" s="866"/>
      <c r="D31" s="866"/>
      <c r="E31" s="866"/>
      <c r="F31" s="866"/>
      <c r="G31" s="866"/>
      <c r="H31" s="866"/>
      <c r="I31" s="866"/>
      <c r="J31" s="866"/>
      <c r="K31" s="866"/>
      <c r="L31" s="867"/>
    </row>
    <row r="32" spans="2:12" ht="45" customHeight="1" thickBot="1" x14ac:dyDescent="0.3">
      <c r="B32" s="243" t="s">
        <v>19</v>
      </c>
      <c r="C32" s="662" t="s">
        <v>82</v>
      </c>
      <c r="D32" s="663"/>
      <c r="E32" s="569"/>
      <c r="F32" s="312">
        <v>15</v>
      </c>
      <c r="G32" s="667"/>
      <c r="H32" s="667"/>
      <c r="I32" s="667"/>
      <c r="J32" s="668"/>
      <c r="K32" s="269"/>
      <c r="L32" s="379" t="s">
        <v>210</v>
      </c>
    </row>
    <row r="33" spans="2:12" ht="107.25" customHeight="1" thickTop="1" x14ac:dyDescent="0.25">
      <c r="B33" s="766" t="s">
        <v>479</v>
      </c>
      <c r="C33" s="767"/>
      <c r="D33" s="189">
        <v>10</v>
      </c>
      <c r="E33" s="570"/>
      <c r="F33" s="451" t="s">
        <v>18</v>
      </c>
      <c r="G33" s="453"/>
      <c r="H33" s="477"/>
      <c r="I33" s="477"/>
      <c r="J33" s="648">
        <f>SUM(G33+I34)</f>
        <v>0</v>
      </c>
      <c r="K33" s="199" t="s">
        <v>163</v>
      </c>
      <c r="L33" s="257"/>
    </row>
    <row r="34" spans="2:12" ht="87" customHeight="1" x14ac:dyDescent="0.25">
      <c r="B34" s="685" t="s">
        <v>421</v>
      </c>
      <c r="C34" s="825"/>
      <c r="D34" s="140">
        <v>5</v>
      </c>
      <c r="E34" s="570"/>
      <c r="F34" s="450" t="s">
        <v>8</v>
      </c>
      <c r="G34" s="447"/>
      <c r="H34" s="447"/>
      <c r="I34" s="478" t="str">
        <f>'MSW Interviews'!H35</f>
        <v>0</v>
      </c>
      <c r="J34" s="681"/>
      <c r="K34" s="201" t="s">
        <v>168</v>
      </c>
      <c r="L34" s="406">
        <f>'MSW Interviews'!I35</f>
        <v>0</v>
      </c>
    </row>
    <row r="35" spans="2:12" ht="24" customHeight="1" x14ac:dyDescent="0.25">
      <c r="B35" s="774" t="s">
        <v>142</v>
      </c>
      <c r="C35" s="775"/>
      <c r="D35" s="775"/>
      <c r="E35" s="775"/>
      <c r="F35" s="775"/>
      <c r="G35" s="775"/>
      <c r="H35" s="775"/>
      <c r="I35" s="775"/>
      <c r="J35" s="775"/>
      <c r="K35" s="775"/>
      <c r="L35" s="776"/>
    </row>
    <row r="36" spans="2:12" ht="45" customHeight="1" thickBot="1" x14ac:dyDescent="0.3">
      <c r="B36" s="811"/>
      <c r="C36" s="812"/>
      <c r="D36" s="812"/>
      <c r="E36" s="812"/>
      <c r="F36" s="812"/>
      <c r="G36" s="812"/>
      <c r="H36" s="812"/>
      <c r="I36" s="812"/>
      <c r="J36" s="812"/>
      <c r="K36" s="812"/>
      <c r="L36" s="813"/>
    </row>
    <row r="37" spans="2:12" ht="45" customHeight="1" thickBot="1" x14ac:dyDescent="0.3">
      <c r="B37" s="243" t="s">
        <v>21</v>
      </c>
      <c r="C37" s="850" t="s">
        <v>83</v>
      </c>
      <c r="D37" s="851"/>
      <c r="E37" s="569"/>
      <c r="F37" s="312">
        <v>20</v>
      </c>
      <c r="G37" s="667"/>
      <c r="H37" s="667"/>
      <c r="I37" s="667"/>
      <c r="J37" s="668"/>
      <c r="K37" s="17"/>
      <c r="L37" s="379" t="s">
        <v>210</v>
      </c>
    </row>
    <row r="38" spans="2:12" ht="91.5" customHeight="1" thickTop="1" x14ac:dyDescent="0.25">
      <c r="B38" s="826" t="s">
        <v>460</v>
      </c>
      <c r="C38" s="767"/>
      <c r="D38" s="189">
        <v>5</v>
      </c>
      <c r="E38" s="570"/>
      <c r="F38" s="451" t="s">
        <v>8</v>
      </c>
      <c r="G38" s="453"/>
      <c r="H38" s="477"/>
      <c r="I38" s="477"/>
      <c r="J38" s="648">
        <f>SUM(G38+H39+I40)</f>
        <v>0</v>
      </c>
      <c r="K38" s="199" t="s">
        <v>163</v>
      </c>
      <c r="L38" s="257"/>
    </row>
    <row r="39" spans="2:12" ht="82.5" customHeight="1" x14ac:dyDescent="0.25">
      <c r="B39" s="574" t="s">
        <v>422</v>
      </c>
      <c r="C39" s="567"/>
      <c r="D39" s="139">
        <v>5</v>
      </c>
      <c r="E39" s="570"/>
      <c r="F39" s="452" t="s">
        <v>8</v>
      </c>
      <c r="G39" s="471"/>
      <c r="H39" s="458"/>
      <c r="I39" s="471"/>
      <c r="J39" s="649"/>
      <c r="K39" s="199" t="s">
        <v>164</v>
      </c>
      <c r="L39" s="272"/>
    </row>
    <row r="40" spans="2:12" ht="83.25" customHeight="1" x14ac:dyDescent="0.25">
      <c r="B40" s="685" t="s">
        <v>423</v>
      </c>
      <c r="C40" s="825"/>
      <c r="D40" s="140">
        <v>10</v>
      </c>
      <c r="E40" s="570"/>
      <c r="F40" s="450" t="s">
        <v>18</v>
      </c>
      <c r="G40" s="447"/>
      <c r="H40" s="447"/>
      <c r="I40" s="448" t="str">
        <f>'MSW Interviews'!H36</f>
        <v>0</v>
      </c>
      <c r="J40" s="681"/>
      <c r="K40" s="201" t="s">
        <v>168</v>
      </c>
      <c r="L40" s="405">
        <f>'MSW Interviews'!I36</f>
        <v>0</v>
      </c>
    </row>
    <row r="41" spans="2:12" ht="24" customHeight="1" x14ac:dyDescent="0.25">
      <c r="B41" s="774" t="s">
        <v>142</v>
      </c>
      <c r="C41" s="775"/>
      <c r="D41" s="775"/>
      <c r="E41" s="775"/>
      <c r="F41" s="775"/>
      <c r="G41" s="775"/>
      <c r="H41" s="775"/>
      <c r="I41" s="775"/>
      <c r="J41" s="775"/>
      <c r="K41" s="775"/>
      <c r="L41" s="776"/>
    </row>
    <row r="42" spans="2:12" ht="45" customHeight="1" thickBot="1" x14ac:dyDescent="0.3">
      <c r="B42" s="787"/>
      <c r="C42" s="788"/>
      <c r="D42" s="788"/>
      <c r="E42" s="788"/>
      <c r="F42" s="788"/>
      <c r="G42" s="788"/>
      <c r="H42" s="788"/>
      <c r="I42" s="788"/>
      <c r="J42" s="788"/>
      <c r="K42" s="788"/>
      <c r="L42" s="789"/>
    </row>
    <row r="43" spans="2:12" ht="30" customHeight="1" thickTop="1" thickBot="1" x14ac:dyDescent="0.3">
      <c r="B43" s="270"/>
      <c r="C43" s="238"/>
      <c r="D43" s="148">
        <f>SUM(F37,F32,F27,F23,F19,F13,F9)</f>
        <v>108</v>
      </c>
      <c r="E43" s="848"/>
      <c r="F43" s="849"/>
      <c r="G43" s="157" t="s">
        <v>25</v>
      </c>
      <c r="H43" s="157" t="s">
        <v>26</v>
      </c>
      <c r="I43" s="157" t="s">
        <v>27</v>
      </c>
      <c r="J43" s="158" t="s">
        <v>28</v>
      </c>
    </row>
    <row r="44" spans="2:12" ht="30" customHeight="1" thickBot="1" x14ac:dyDescent="0.3">
      <c r="B44" s="2"/>
      <c r="C44" s="3"/>
      <c r="D44" s="19"/>
      <c r="E44" s="795" t="s">
        <v>29</v>
      </c>
      <c r="F44" s="797"/>
      <c r="G44" s="55">
        <f>SUM(G38:G43,G10:G11,G14,G20:G20,G24:G24,G28,G33)</f>
        <v>0</v>
      </c>
      <c r="H44" s="56">
        <f>SUM(H39)</f>
        <v>0</v>
      </c>
      <c r="I44" s="56">
        <f>SUM(I15+I16+I29+I34+I40)</f>
        <v>0</v>
      </c>
      <c r="J44" s="61">
        <f>SUM(G44:I44)</f>
        <v>0</v>
      </c>
    </row>
    <row r="45" spans="2:12" ht="30" customHeight="1" thickBot="1" x14ac:dyDescent="0.3">
      <c r="B45" s="5"/>
      <c r="C45" s="5"/>
      <c r="D45" s="5"/>
      <c r="E45" s="795" t="s">
        <v>30</v>
      </c>
      <c r="F45" s="797"/>
      <c r="G45" s="64">
        <f>G44/I48</f>
        <v>0</v>
      </c>
      <c r="H45" s="62">
        <f>H44/I49</f>
        <v>0</v>
      </c>
      <c r="I45" s="62">
        <f>I44/I50</f>
        <v>0</v>
      </c>
      <c r="J45" s="63">
        <f>J44/I51</f>
        <v>0</v>
      </c>
    </row>
    <row r="46" spans="2:12" ht="17.25" customHeight="1" thickBot="1" x14ac:dyDescent="0.3">
      <c r="B46" s="5"/>
      <c r="C46" s="5"/>
      <c r="D46" s="5"/>
      <c r="E46" s="53"/>
      <c r="F46" s="53"/>
      <c r="G46" s="7"/>
      <c r="H46" s="7"/>
      <c r="I46" s="7"/>
      <c r="J46" s="7"/>
    </row>
    <row r="47" spans="2:12" ht="30" customHeight="1" thickBot="1" x14ac:dyDescent="0.3">
      <c r="B47" s="5"/>
      <c r="C47" s="5"/>
      <c r="D47" s="5"/>
      <c r="H47" s="645" t="s">
        <v>146</v>
      </c>
      <c r="I47" s="646"/>
      <c r="J47" s="647"/>
    </row>
    <row r="48" spans="2:12" ht="30" customHeight="1" thickBot="1" x14ac:dyDescent="0.3">
      <c r="B48" s="96"/>
      <c r="C48" s="95"/>
      <c r="D48" s="96"/>
      <c r="H48" s="167" t="s">
        <v>25</v>
      </c>
      <c r="I48" s="8">
        <f>SUM(D10,D14,D20,D24,D28,D33,D38)</f>
        <v>77</v>
      </c>
      <c r="J48" s="9">
        <f>I48/$I$51</f>
        <v>0.71296296296296291</v>
      </c>
    </row>
    <row r="49" spans="2:10" ht="30" customHeight="1" thickBot="1" x14ac:dyDescent="0.3">
      <c r="B49" s="96"/>
      <c r="C49" s="95"/>
      <c r="D49" s="96"/>
      <c r="H49" s="167" t="s">
        <v>26</v>
      </c>
      <c r="I49" s="10">
        <f>SUM(D39)</f>
        <v>5</v>
      </c>
      <c r="J49" s="11">
        <f>I49/$I$51</f>
        <v>4.6296296296296294E-2</v>
      </c>
    </row>
    <row r="50" spans="2:10" ht="30" customHeight="1" thickBot="1" x14ac:dyDescent="0.3">
      <c r="B50" s="96"/>
      <c r="C50" s="95"/>
      <c r="D50" s="96"/>
      <c r="H50" s="167" t="s">
        <v>27</v>
      </c>
      <c r="I50" s="12">
        <f>SUM(D15,D16,D29,D34,D40)</f>
        <v>26</v>
      </c>
      <c r="J50" s="13">
        <f>I50/$I$51</f>
        <v>0.24074074074074073</v>
      </c>
    </row>
    <row r="51" spans="2:10" ht="30" customHeight="1" thickBot="1" x14ac:dyDescent="0.3">
      <c r="B51" s="96"/>
      <c r="C51" s="95"/>
      <c r="D51" s="96"/>
      <c r="H51" s="168"/>
      <c r="I51" s="14">
        <f>SUM(I48:I50)</f>
        <v>108</v>
      </c>
      <c r="J51" s="15">
        <f>SUM(J48:J50)</f>
        <v>0.99999999999999989</v>
      </c>
    </row>
    <row r="52" spans="2:10" ht="12.75" customHeight="1" x14ac:dyDescent="0.25">
      <c r="B52" s="96"/>
      <c r="C52" s="95"/>
      <c r="D52" s="96"/>
      <c r="E52" s="95"/>
      <c r="F52" s="96"/>
      <c r="G52" s="95"/>
      <c r="H52" s="95"/>
      <c r="I52" s="95"/>
      <c r="J52" s="95"/>
    </row>
    <row r="53" spans="2:10" ht="12.75" customHeight="1" x14ac:dyDescent="0.25">
      <c r="B53" s="96"/>
      <c r="C53" s="95"/>
      <c r="D53" s="96"/>
      <c r="E53" s="95"/>
      <c r="F53" s="97"/>
      <c r="G53" s="98"/>
      <c r="H53" s="98"/>
      <c r="I53" s="98"/>
      <c r="J53" s="98"/>
    </row>
    <row r="54" spans="2:10" ht="50.1" customHeight="1" x14ac:dyDescent="0.25">
      <c r="B54" s="96"/>
      <c r="C54" s="95"/>
      <c r="D54" s="96"/>
      <c r="E54" s="95"/>
      <c r="F54" s="97"/>
      <c r="G54" s="98"/>
      <c r="H54" s="98"/>
      <c r="I54" s="98"/>
      <c r="J54" s="98"/>
    </row>
    <row r="55" spans="2:10" ht="50.1" customHeight="1" x14ac:dyDescent="0.25">
      <c r="B55" s="96"/>
      <c r="C55" s="95"/>
      <c r="D55" s="96"/>
      <c r="E55" s="95"/>
      <c r="F55" s="97"/>
      <c r="G55" s="98"/>
      <c r="H55" s="98"/>
      <c r="I55" s="98"/>
      <c r="J55" s="98"/>
    </row>
    <row r="56" spans="2:10" ht="50.1" customHeight="1" x14ac:dyDescent="0.25">
      <c r="B56" s="96"/>
      <c r="C56" s="95"/>
      <c r="D56" s="96"/>
      <c r="E56" s="95"/>
      <c r="F56" s="97"/>
      <c r="G56" s="98"/>
      <c r="H56" s="98"/>
      <c r="I56" s="98"/>
      <c r="J56" s="98"/>
    </row>
    <row r="57" spans="2:10" ht="50.1" customHeight="1" x14ac:dyDescent="0.25">
      <c r="B57" s="96"/>
      <c r="C57" s="95"/>
      <c r="D57" s="96"/>
      <c r="E57" s="95"/>
      <c r="F57" s="97"/>
      <c r="G57" s="98"/>
      <c r="H57" s="98"/>
      <c r="I57" s="98"/>
      <c r="J57" s="98"/>
    </row>
    <row r="58" spans="2:10" ht="50.1" customHeight="1" x14ac:dyDescent="0.25">
      <c r="B58" s="96"/>
      <c r="C58" s="95"/>
      <c r="D58" s="96"/>
      <c r="E58" s="95"/>
      <c r="F58" s="96"/>
      <c r="G58" s="98"/>
      <c r="H58" s="98"/>
      <c r="I58" s="98"/>
      <c r="J58" s="95"/>
    </row>
    <row r="59" spans="2:10" s="18" customFormat="1" ht="50.1" customHeight="1" x14ac:dyDescent="0.25">
      <c r="B59" s="96"/>
      <c r="C59" s="95"/>
      <c r="D59" s="96"/>
      <c r="E59" s="95"/>
      <c r="F59" s="96"/>
      <c r="G59" s="98"/>
      <c r="H59" s="98"/>
      <c r="I59" s="98"/>
      <c r="J59" s="95"/>
    </row>
    <row r="60" spans="2:10" s="18" customFormat="1" ht="50.1" customHeight="1" x14ac:dyDescent="0.25">
      <c r="B60" s="96"/>
      <c r="C60" s="95"/>
      <c r="D60" s="96"/>
      <c r="E60" s="95"/>
      <c r="F60" s="96"/>
      <c r="G60" s="98"/>
      <c r="H60" s="98"/>
      <c r="I60" s="98"/>
      <c r="J60" s="95"/>
    </row>
    <row r="61" spans="2:10" s="18" customFormat="1" ht="50.1" customHeight="1" x14ac:dyDescent="0.25">
      <c r="B61" s="96"/>
      <c r="C61" s="95"/>
      <c r="D61" s="96"/>
      <c r="E61" s="95"/>
      <c r="F61" s="96"/>
      <c r="G61" s="98"/>
      <c r="H61" s="98"/>
      <c r="I61" s="98"/>
      <c r="J61" s="95"/>
    </row>
    <row r="62" spans="2:10" s="18" customFormat="1" ht="50.1" customHeight="1" x14ac:dyDescent="0.25">
      <c r="B62" s="96"/>
      <c r="C62" s="95"/>
      <c r="D62" s="96"/>
      <c r="E62" s="95"/>
      <c r="F62" s="97"/>
      <c r="G62" s="98"/>
      <c r="H62" s="98"/>
      <c r="I62" s="98"/>
      <c r="J62" s="95"/>
    </row>
    <row r="63" spans="2:10" s="18" customFormat="1" ht="50.1" customHeight="1" x14ac:dyDescent="0.25">
      <c r="B63" s="99"/>
      <c r="C63" s="95"/>
      <c r="D63" s="96"/>
      <c r="E63" s="95"/>
      <c r="F63" s="97"/>
      <c r="G63" s="98"/>
      <c r="H63" s="98"/>
      <c r="I63" s="98"/>
      <c r="J63" s="95"/>
    </row>
    <row r="64" spans="2:10" s="18" customFormat="1" ht="50.1" customHeight="1" x14ac:dyDescent="0.25">
      <c r="B64" s="96"/>
      <c r="C64" s="95"/>
      <c r="D64" s="96"/>
      <c r="E64" s="95"/>
      <c r="F64" s="96"/>
      <c r="G64" s="98"/>
      <c r="H64" s="98"/>
      <c r="I64" s="98"/>
      <c r="J64" s="95"/>
    </row>
    <row r="65" spans="2:10" s="18" customFormat="1" ht="50.1" customHeight="1" x14ac:dyDescent="0.25">
      <c r="B65" s="96"/>
      <c r="C65" s="95"/>
      <c r="D65" s="96"/>
      <c r="E65" s="95"/>
      <c r="F65" s="96"/>
      <c r="G65" s="98"/>
      <c r="H65" s="98"/>
      <c r="I65" s="98"/>
      <c r="J65" s="95"/>
    </row>
    <row r="66" spans="2:10" s="18" customFormat="1" ht="48.75" customHeight="1" x14ac:dyDescent="0.25">
      <c r="B66" s="96"/>
      <c r="C66" s="95"/>
      <c r="D66" s="96"/>
      <c r="E66" s="95"/>
      <c r="F66" s="96"/>
      <c r="G66" s="98"/>
      <c r="H66" s="98"/>
      <c r="I66" s="98"/>
      <c r="J66" s="95"/>
    </row>
    <row r="67" spans="2:10" s="18" customFormat="1" ht="50.1" customHeight="1" x14ac:dyDescent="0.25">
      <c r="B67" s="96"/>
      <c r="C67" s="95"/>
      <c r="D67" s="96"/>
      <c r="E67" s="95"/>
      <c r="F67" s="96"/>
      <c r="G67" s="98"/>
      <c r="H67" s="98"/>
      <c r="I67" s="98"/>
      <c r="J67" s="95"/>
    </row>
    <row r="68" spans="2:10" s="18" customFormat="1" ht="50.1" customHeight="1" x14ac:dyDescent="0.25">
      <c r="B68" s="96"/>
      <c r="C68" s="95"/>
      <c r="D68" s="96"/>
      <c r="E68" s="95"/>
      <c r="F68" s="96"/>
      <c r="G68" s="98"/>
      <c r="H68" s="98"/>
      <c r="I68" s="98"/>
      <c r="J68" s="95"/>
    </row>
    <row r="69" spans="2:10" s="18" customFormat="1" ht="50.1" customHeight="1" x14ac:dyDescent="0.25">
      <c r="B69" s="96"/>
      <c r="C69" s="95"/>
      <c r="D69" s="96"/>
      <c r="E69" s="95"/>
      <c r="F69" s="96"/>
      <c r="G69" s="98"/>
      <c r="H69" s="98"/>
      <c r="I69" s="98"/>
      <c r="J69" s="95"/>
    </row>
    <row r="70" spans="2:10" s="18" customFormat="1" ht="50.1" customHeight="1" x14ac:dyDescent="0.25">
      <c r="B70" s="96"/>
      <c r="C70" s="95"/>
      <c r="D70" s="96"/>
      <c r="E70" s="95"/>
      <c r="F70" s="96"/>
      <c r="G70" s="98"/>
      <c r="H70" s="98"/>
      <c r="I70" s="98"/>
      <c r="J70" s="95"/>
    </row>
    <row r="71" spans="2:10" s="18" customFormat="1" ht="50.1" customHeight="1" x14ac:dyDescent="0.25">
      <c r="B71" s="96"/>
      <c r="C71" s="95"/>
      <c r="D71" s="96"/>
      <c r="E71" s="95"/>
      <c r="F71" s="97"/>
      <c r="G71" s="98"/>
      <c r="H71" s="98"/>
      <c r="I71" s="98"/>
      <c r="J71" s="95"/>
    </row>
    <row r="72" spans="2:10" s="18" customFormat="1" ht="50.1" customHeight="1" x14ac:dyDescent="0.25">
      <c r="B72" s="99"/>
      <c r="C72" s="95"/>
      <c r="D72" s="96"/>
      <c r="E72" s="95"/>
      <c r="F72" s="97"/>
      <c r="G72" s="98"/>
      <c r="H72" s="98"/>
      <c r="I72" s="98"/>
      <c r="J72" s="95"/>
    </row>
    <row r="73" spans="2:10" s="18" customFormat="1" ht="50.1" customHeight="1" x14ac:dyDescent="0.25">
      <c r="B73" s="96"/>
      <c r="C73" s="95"/>
      <c r="D73" s="96"/>
      <c r="E73" s="95"/>
      <c r="F73" s="96"/>
      <c r="G73" s="98"/>
      <c r="H73" s="98"/>
      <c r="I73" s="98"/>
      <c r="J73" s="95"/>
    </row>
    <row r="74" spans="2:10" s="18" customFormat="1" ht="50.1" customHeight="1" x14ac:dyDescent="0.25">
      <c r="B74" s="96"/>
      <c r="C74" s="95"/>
      <c r="D74" s="96"/>
      <c r="E74" s="95"/>
      <c r="F74" s="96"/>
      <c r="G74" s="98"/>
      <c r="H74" s="98"/>
      <c r="I74" s="98"/>
      <c r="J74" s="95"/>
    </row>
    <row r="75" spans="2:10" s="18" customFormat="1" ht="50.1" customHeight="1" x14ac:dyDescent="0.25">
      <c r="B75" s="96"/>
      <c r="C75" s="95"/>
      <c r="D75" s="96"/>
      <c r="E75" s="95"/>
      <c r="F75" s="96"/>
      <c r="G75" s="98"/>
      <c r="H75" s="98"/>
      <c r="I75" s="98"/>
      <c r="J75" s="95"/>
    </row>
    <row r="76" spans="2:10" s="18" customFormat="1" ht="50.1" customHeight="1" x14ac:dyDescent="0.25">
      <c r="B76" s="96"/>
      <c r="C76" s="95"/>
      <c r="D76" s="96"/>
      <c r="E76" s="95"/>
      <c r="F76" s="96"/>
      <c r="G76" s="98"/>
      <c r="H76" s="98"/>
      <c r="I76" s="98"/>
      <c r="J76" s="95"/>
    </row>
    <row r="77" spans="2:10" s="18" customFormat="1" ht="50.1" customHeight="1" x14ac:dyDescent="0.25">
      <c r="B77" s="96"/>
      <c r="C77" s="95"/>
      <c r="D77" s="96"/>
      <c r="E77" s="95"/>
      <c r="F77" s="96"/>
      <c r="G77" s="98"/>
      <c r="H77" s="98"/>
      <c r="I77" s="98"/>
      <c r="J77" s="95"/>
    </row>
    <row r="78" spans="2:10" s="18" customFormat="1" ht="50.1" customHeight="1" x14ac:dyDescent="0.25">
      <c r="B78" s="96"/>
      <c r="C78" s="95"/>
      <c r="D78" s="96"/>
      <c r="E78" s="95"/>
      <c r="F78" s="97"/>
      <c r="G78" s="98"/>
      <c r="H78" s="98"/>
      <c r="I78" s="98"/>
      <c r="J78" s="95"/>
    </row>
    <row r="79" spans="2:10" s="18" customFormat="1" ht="50.1" customHeight="1" x14ac:dyDescent="0.25">
      <c r="B79" s="99"/>
      <c r="C79" s="95"/>
      <c r="D79" s="96"/>
      <c r="E79" s="95"/>
      <c r="F79" s="97"/>
      <c r="G79" s="98"/>
      <c r="H79" s="98"/>
      <c r="I79" s="98"/>
      <c r="J79" s="95"/>
    </row>
    <row r="80" spans="2:10" s="18" customFormat="1" ht="50.1" customHeight="1" x14ac:dyDescent="0.25">
      <c r="B80" s="96"/>
      <c r="C80" s="95"/>
      <c r="D80" s="96"/>
      <c r="E80" s="95"/>
      <c r="F80" s="96"/>
      <c r="G80" s="98"/>
      <c r="H80" s="98"/>
      <c r="I80" s="98"/>
      <c r="J80" s="95"/>
    </row>
    <row r="81" spans="2:10" s="18" customFormat="1" ht="50.1" customHeight="1" x14ac:dyDescent="0.25">
      <c r="B81" s="96"/>
      <c r="C81" s="95"/>
      <c r="D81" s="96"/>
      <c r="E81" s="95"/>
      <c r="F81" s="96"/>
      <c r="G81" s="98"/>
      <c r="H81" s="98"/>
      <c r="I81" s="98"/>
      <c r="J81" s="95"/>
    </row>
    <row r="82" spans="2:10" s="18" customFormat="1" ht="50.1" customHeight="1" x14ac:dyDescent="0.25">
      <c r="B82" s="96"/>
      <c r="C82" s="95"/>
      <c r="D82" s="96"/>
      <c r="E82" s="95"/>
      <c r="F82" s="96"/>
      <c r="G82" s="98"/>
      <c r="H82" s="98"/>
      <c r="I82" s="98"/>
      <c r="J82" s="95"/>
    </row>
    <row r="83" spans="2:10" s="18" customFormat="1" ht="50.1" customHeight="1" x14ac:dyDescent="0.25">
      <c r="B83" s="96"/>
      <c r="C83" s="95"/>
      <c r="D83" s="96"/>
      <c r="E83" s="95"/>
      <c r="F83" s="96"/>
      <c r="G83" s="98"/>
      <c r="H83" s="98"/>
      <c r="I83" s="98"/>
      <c r="J83" s="98"/>
    </row>
    <row r="84" spans="2:10" s="18" customFormat="1" ht="50.1" customHeight="1" x14ac:dyDescent="0.25">
      <c r="B84" s="96"/>
      <c r="C84" s="95"/>
      <c r="D84" s="96"/>
      <c r="E84" s="95"/>
      <c r="F84" s="96"/>
      <c r="G84" s="98"/>
      <c r="H84" s="98"/>
      <c r="I84" s="98"/>
      <c r="J84" s="98"/>
    </row>
    <row r="85" spans="2:10" s="18" customFormat="1" ht="50.1" customHeight="1" x14ac:dyDescent="0.25">
      <c r="B85" s="96"/>
      <c r="C85" s="95"/>
      <c r="D85" s="96"/>
      <c r="E85" s="95"/>
      <c r="F85" s="96"/>
      <c r="G85" s="98"/>
      <c r="H85" s="98"/>
      <c r="I85" s="98"/>
      <c r="J85" s="98"/>
    </row>
    <row r="86" spans="2:10" s="18" customFormat="1" ht="50.1" customHeight="1" x14ac:dyDescent="0.25">
      <c r="B86" s="96"/>
      <c r="C86" s="95"/>
      <c r="D86" s="96"/>
      <c r="E86" s="95"/>
      <c r="F86" s="96"/>
      <c r="G86" s="98"/>
      <c r="H86" s="98"/>
      <c r="I86" s="98"/>
      <c r="J86" s="95"/>
    </row>
    <row r="87" spans="2:10" s="18" customFormat="1" ht="50.1" customHeight="1" x14ac:dyDescent="0.25">
      <c r="B87" s="96"/>
      <c r="C87" s="95"/>
      <c r="D87" s="96"/>
      <c r="E87" s="95"/>
      <c r="F87" s="96"/>
      <c r="G87" s="98"/>
      <c r="H87" s="98"/>
      <c r="I87" s="98"/>
      <c r="J87" s="95"/>
    </row>
    <row r="88" spans="2:10" s="18" customFormat="1" ht="50.1" customHeight="1" x14ac:dyDescent="0.25">
      <c r="B88" s="96"/>
      <c r="C88" s="95"/>
      <c r="D88" s="96"/>
      <c r="E88" s="95"/>
      <c r="F88" s="97"/>
      <c r="G88" s="98"/>
      <c r="H88" s="98"/>
      <c r="I88" s="98"/>
      <c r="J88" s="95"/>
    </row>
    <row r="89" spans="2:10" s="18" customFormat="1" ht="50.1" customHeight="1" x14ac:dyDescent="0.25">
      <c r="B89" s="99"/>
      <c r="C89" s="95"/>
      <c r="D89" s="96"/>
      <c r="E89" s="95"/>
      <c r="F89" s="97"/>
      <c r="G89" s="98"/>
      <c r="H89" s="98"/>
      <c r="I89" s="98"/>
      <c r="J89" s="95"/>
    </row>
    <row r="90" spans="2:10" s="18" customFormat="1" ht="50.1" customHeight="1" x14ac:dyDescent="0.25">
      <c r="B90" s="96"/>
      <c r="C90" s="95"/>
      <c r="D90" s="96"/>
      <c r="E90" s="95"/>
      <c r="F90" s="96"/>
      <c r="G90" s="98"/>
      <c r="H90" s="98"/>
      <c r="I90" s="98"/>
      <c r="J90" s="95"/>
    </row>
    <row r="91" spans="2:10" s="18" customFormat="1" ht="50.1" customHeight="1" x14ac:dyDescent="0.25">
      <c r="B91" s="96"/>
      <c r="C91" s="95"/>
      <c r="D91" s="96"/>
      <c r="E91" s="95"/>
      <c r="F91" s="96"/>
      <c r="G91" s="98"/>
      <c r="H91" s="98"/>
      <c r="I91" s="98"/>
      <c r="J91" s="95"/>
    </row>
    <row r="92" spans="2:10" s="18" customFormat="1" ht="50.1" customHeight="1" x14ac:dyDescent="0.25">
      <c r="B92" s="96"/>
      <c r="C92" s="95"/>
      <c r="D92" s="96"/>
      <c r="E92" s="95"/>
      <c r="F92" s="96"/>
      <c r="G92" s="98"/>
      <c r="H92" s="98"/>
      <c r="I92" s="98"/>
      <c r="J92" s="95"/>
    </row>
    <row r="93" spans="2:10" s="18" customFormat="1" ht="50.1" customHeight="1" x14ac:dyDescent="0.25">
      <c r="B93" s="96"/>
      <c r="C93" s="95"/>
      <c r="D93" s="96"/>
      <c r="E93" s="95"/>
      <c r="F93" s="96"/>
      <c r="G93" s="98"/>
      <c r="H93" s="98"/>
      <c r="I93" s="98"/>
      <c r="J93" s="95"/>
    </row>
    <row r="94" spans="2:10" s="18" customFormat="1" ht="50.1" customHeight="1" x14ac:dyDescent="0.25">
      <c r="B94" s="96"/>
      <c r="C94" s="95"/>
      <c r="D94" s="96"/>
      <c r="E94" s="95"/>
      <c r="F94" s="96"/>
      <c r="G94" s="98"/>
      <c r="H94" s="98"/>
      <c r="I94" s="98"/>
      <c r="J94" s="95"/>
    </row>
    <row r="95" spans="2:10" s="18" customFormat="1" ht="50.1" customHeight="1" x14ac:dyDescent="0.25">
      <c r="B95" s="96"/>
      <c r="C95" s="95"/>
      <c r="D95" s="96"/>
      <c r="E95" s="95"/>
      <c r="F95" s="97"/>
      <c r="G95" s="98"/>
      <c r="H95" s="98"/>
      <c r="I95" s="98"/>
      <c r="J95" s="95"/>
    </row>
    <row r="96" spans="2:10" s="18" customFormat="1" ht="50.1" customHeight="1" x14ac:dyDescent="0.25">
      <c r="B96" s="99"/>
      <c r="C96" s="95"/>
      <c r="D96" s="96"/>
      <c r="E96" s="95"/>
      <c r="F96" s="97"/>
      <c r="G96" s="98"/>
      <c r="H96" s="98"/>
      <c r="I96" s="98"/>
      <c r="J96" s="95"/>
    </row>
    <row r="97" spans="2:10" s="18" customFormat="1" ht="50.1" customHeight="1" x14ac:dyDescent="0.25">
      <c r="B97" s="96"/>
      <c r="C97" s="95"/>
      <c r="D97" s="96"/>
      <c r="E97" s="95"/>
      <c r="F97" s="96"/>
      <c r="G97" s="98"/>
      <c r="H97" s="98"/>
      <c r="I97" s="98"/>
      <c r="J97" s="95"/>
    </row>
    <row r="98" spans="2:10" s="18" customFormat="1" ht="50.1" customHeight="1" x14ac:dyDescent="0.25">
      <c r="B98" s="96"/>
      <c r="C98" s="95"/>
      <c r="D98" s="96"/>
      <c r="E98" s="95"/>
      <c r="F98" s="96"/>
      <c r="G98" s="98"/>
      <c r="H98" s="98"/>
      <c r="I98" s="98"/>
      <c r="J98" s="95"/>
    </row>
    <row r="99" spans="2:10" s="18" customFormat="1" ht="50.1" customHeight="1" x14ac:dyDescent="0.25">
      <c r="B99" s="96"/>
      <c r="C99" s="95"/>
      <c r="D99" s="96"/>
      <c r="E99" s="95"/>
      <c r="F99" s="96"/>
      <c r="G99" s="98"/>
      <c r="H99" s="98"/>
      <c r="I99" s="98"/>
      <c r="J99" s="95"/>
    </row>
    <row r="100" spans="2:10" s="18" customFormat="1" ht="50.1" customHeight="1" x14ac:dyDescent="0.25">
      <c r="B100" s="96"/>
      <c r="C100" s="95"/>
      <c r="D100" s="96"/>
      <c r="E100" s="95"/>
      <c r="F100" s="96"/>
      <c r="G100" s="98"/>
      <c r="H100" s="98"/>
      <c r="I100" s="98"/>
      <c r="J100" s="98"/>
    </row>
    <row r="101" spans="2:10" s="18" customFormat="1" ht="50.1" customHeight="1" x14ac:dyDescent="0.25">
      <c r="B101" s="96"/>
      <c r="C101" s="95"/>
      <c r="D101" s="96"/>
      <c r="E101" s="95"/>
      <c r="F101" s="96"/>
      <c r="G101" s="98"/>
      <c r="H101" s="98"/>
      <c r="I101" s="98"/>
      <c r="J101" s="95"/>
    </row>
    <row r="102" spans="2:10" s="18" customFormat="1" ht="50.1" customHeight="1" x14ac:dyDescent="0.25">
      <c r="B102" s="96"/>
      <c r="C102" s="95"/>
      <c r="D102" s="96"/>
      <c r="E102" s="95"/>
      <c r="F102" s="96"/>
      <c r="G102" s="98"/>
      <c r="H102" s="98"/>
      <c r="I102" s="98"/>
      <c r="J102" s="95"/>
    </row>
    <row r="103" spans="2:10" s="18" customFormat="1" ht="50.1" customHeight="1" x14ac:dyDescent="0.25">
      <c r="B103" s="96"/>
      <c r="C103" s="95"/>
      <c r="D103" s="96"/>
      <c r="E103" s="95"/>
      <c r="F103" s="96"/>
      <c r="G103" s="98"/>
      <c r="H103" s="98"/>
      <c r="I103" s="98"/>
      <c r="J103" s="98"/>
    </row>
    <row r="104" spans="2:10" s="18" customFormat="1" ht="50.1" customHeight="1" x14ac:dyDescent="0.25">
      <c r="B104" s="96"/>
      <c r="C104" s="95"/>
      <c r="D104" s="96"/>
      <c r="E104" s="95"/>
      <c r="F104" s="96"/>
      <c r="G104" s="98"/>
      <c r="H104" s="98"/>
      <c r="I104" s="98"/>
      <c r="J104" s="98"/>
    </row>
    <row r="105" spans="2:10" s="18" customFormat="1" x14ac:dyDescent="0.25">
      <c r="B105" s="100"/>
      <c r="C105" s="95"/>
      <c r="D105" s="101"/>
      <c r="E105" s="1"/>
      <c r="F105" s="101"/>
      <c r="G105" s="1"/>
      <c r="H105" s="1"/>
      <c r="I105" s="1"/>
      <c r="J105" s="1"/>
    </row>
    <row r="106" spans="2:10" s="18" customFormat="1" x14ac:dyDescent="0.25">
      <c r="B106" s="100"/>
      <c r="C106" s="95"/>
      <c r="D106" s="101"/>
      <c r="E106" s="1"/>
      <c r="F106" s="101"/>
      <c r="G106" s="1"/>
      <c r="H106" s="1"/>
      <c r="I106" s="1"/>
      <c r="J106" s="1"/>
    </row>
  </sheetData>
  <sheetProtection algorithmName="SHA-512" hashValue="BgM1kW7SkTjz6DGoK8iPLWgwHqd6CX7mDC0dGUfKjGHRWkrKDLoHroclF1pOZ4NPw2exXhagOY0ny5hvEeh7Rg==" saltValue="fYGYjPUX2nJ5fGoYm2bNEg==" spinCount="100000" sheet="1" formatCells="0"/>
  <customSheetViews>
    <customSheetView guid="{3781E168-8419-4FE7-B032-2854CE4BD91E}" scale="78" showGridLines="0" fitToPage="1">
      <selection activeCell="G7" sqref="G7"/>
      <rowBreaks count="1" manualBreakCount="1">
        <brk id="18" max="11" man="1"/>
      </rowBreaks>
      <colBreaks count="1" manualBreakCount="1">
        <brk id="1" min="5" max="33" man="1"/>
      </colBreaks>
      <pageMargins left="0.23622047244094491" right="0.23622047244094491" top="0.23622047244094491" bottom="0.23622047244094491" header="0.31496062992125984" footer="3.937007874015748E-2"/>
      <pageSetup paperSize="5" scale="66" fitToHeight="0" orientation="landscape"/>
      <headerFooter alignWithMargins="0">
        <oddFooter>&amp;L&amp;K000000COR - Large Employer Audit Tool v.2&amp;R&amp;10&amp;K000000&amp;A - Page &amp;P of &amp;N</oddFooter>
      </headerFooter>
    </customSheetView>
  </customSheetViews>
  <mergeCells count="65">
    <mergeCell ref="C32:D32"/>
    <mergeCell ref="B34:C34"/>
    <mergeCell ref="B42:L42"/>
    <mergeCell ref="E19:E20"/>
    <mergeCell ref="B25:L25"/>
    <mergeCell ref="B26:L26"/>
    <mergeCell ref="B28:C28"/>
    <mergeCell ref="B29:C29"/>
    <mergeCell ref="B33:C33"/>
    <mergeCell ref="B30:L30"/>
    <mergeCell ref="B31:L31"/>
    <mergeCell ref="B24:C24"/>
    <mergeCell ref="B21:L21"/>
    <mergeCell ref="B22:L22"/>
    <mergeCell ref="G27:J27"/>
    <mergeCell ref="J38:J40"/>
    <mergeCell ref="G5:J5"/>
    <mergeCell ref="B1:L1"/>
    <mergeCell ref="B2:B4"/>
    <mergeCell ref="L6:L7"/>
    <mergeCell ref="C2:L2"/>
    <mergeCell ref="B7:D7"/>
    <mergeCell ref="F6:J6"/>
    <mergeCell ref="B6:D6"/>
    <mergeCell ref="C3:L4"/>
    <mergeCell ref="L8:L9"/>
    <mergeCell ref="C19:D19"/>
    <mergeCell ref="B17:L17"/>
    <mergeCell ref="B18:L18"/>
    <mergeCell ref="B8:D8"/>
    <mergeCell ref="C13:D13"/>
    <mergeCell ref="B10:C10"/>
    <mergeCell ref="B11:L11"/>
    <mergeCell ref="B12:L12"/>
    <mergeCell ref="E13:E16"/>
    <mergeCell ref="G13:J13"/>
    <mergeCell ref="J14:J16"/>
    <mergeCell ref="G19:J19"/>
    <mergeCell ref="B14:C14"/>
    <mergeCell ref="B15:C15"/>
    <mergeCell ref="B16:C16"/>
    <mergeCell ref="E32:E34"/>
    <mergeCell ref="G32:J32"/>
    <mergeCell ref="J33:J34"/>
    <mergeCell ref="E45:F45"/>
    <mergeCell ref="C9:D9"/>
    <mergeCell ref="B20:C20"/>
    <mergeCell ref="B41:L41"/>
    <mergeCell ref="B36:L36"/>
    <mergeCell ref="E37:E40"/>
    <mergeCell ref="C23:D23"/>
    <mergeCell ref="E23:E24"/>
    <mergeCell ref="E27:E29"/>
    <mergeCell ref="G23:J23"/>
    <mergeCell ref="C27:D27"/>
    <mergeCell ref="C37:D37"/>
    <mergeCell ref="J28:J29"/>
    <mergeCell ref="B39:C39"/>
    <mergeCell ref="B40:C40"/>
    <mergeCell ref="B35:L35"/>
    <mergeCell ref="H47:J47"/>
    <mergeCell ref="E43:F43"/>
    <mergeCell ref="E44:F44"/>
    <mergeCell ref="G37:J37"/>
    <mergeCell ref="B38:C38"/>
  </mergeCells>
  <phoneticPr fontId="16" type="noConversion"/>
  <conditionalFormatting sqref="B12:L12">
    <cfRule type="expression" dxfId="117" priority="7">
      <formula>AND($J10&lt;20,ISBLANK($B12))</formula>
    </cfRule>
  </conditionalFormatting>
  <conditionalFormatting sqref="B18:L18">
    <cfRule type="expression" dxfId="116" priority="6">
      <formula>AND($J14&lt;21,ISBLANK($B18))</formula>
    </cfRule>
  </conditionalFormatting>
  <conditionalFormatting sqref="B22:L22">
    <cfRule type="expression" dxfId="115" priority="5">
      <formula>AND($J20&lt;15,ISBLANK($B22))</formula>
    </cfRule>
  </conditionalFormatting>
  <conditionalFormatting sqref="B26:L26">
    <cfRule type="expression" dxfId="114" priority="4">
      <formula>AND($J24&lt;10,ISBLANK($B26))</formula>
    </cfRule>
  </conditionalFormatting>
  <conditionalFormatting sqref="B31:L31">
    <cfRule type="expression" dxfId="113" priority="3">
      <formula>AND($J28&lt;7,ISBLANK($B31))</formula>
    </cfRule>
  </conditionalFormatting>
  <conditionalFormatting sqref="B36:L36">
    <cfRule type="expression" dxfId="112" priority="2">
      <formula>AND($J33&lt;15,ISBLANK($B36))</formula>
    </cfRule>
  </conditionalFormatting>
  <conditionalFormatting sqref="B42:L42">
    <cfRule type="expression" dxfId="111" priority="1">
      <formula>AND($J38&lt;20,ISBLANK($B42))</formula>
    </cfRule>
  </conditionalFormatting>
  <hyperlinks>
    <hyperlink ref="B8:D8" r:id="rId1" display="**If you require any Documents or References, please click here to access AgSafe BC Resources**" xr:uid="{00000000-0004-0000-0500-000000000000}"/>
  </hyperlinks>
  <pageMargins left="0.23622047244094491" right="0.23622047244094491" top="0.23622047244094491" bottom="0.23622047244094491" header="0.31496062992125984" footer="3.937007874015748E-2"/>
  <pageSetup paperSize="5" scale="65" fitToHeight="0" orientation="landscape" r:id="rId2"/>
  <headerFooter alignWithMargins="0">
    <oddFooter>&amp;L&amp;"Calibri,Regular"&amp;9&amp;K000000COR - Large Employer Audit Tool&amp;R&amp;"Calibri,Regular"&amp;9&amp;K000000&amp;A - Page &amp;P of &amp;N</oddFooter>
  </headerFooter>
  <ignoredErrors>
    <ignoredError sqref="B9 B13 B19 B23 B27 B32 B37"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6146" r:id="rId5" name="Button 2">
              <controlPr defaultSize="0" print="0" autoFill="0" autoPict="0" macro="[0]!Sheet6.SpellCheckSheet">
                <anchor moveWithCells="1">
                  <from>
                    <xdr:col>11</xdr:col>
                    <xdr:colOff>2362200</xdr:colOff>
                    <xdr:row>42</xdr:row>
                    <xdr:rowOff>133350</xdr:rowOff>
                  </from>
                  <to>
                    <xdr:col>11</xdr:col>
                    <xdr:colOff>4514850</xdr:colOff>
                    <xdr:row>43</xdr:row>
                    <xdr:rowOff>142875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589199"/>
    <pageSetUpPr fitToPage="1"/>
  </sheetPr>
  <dimension ref="B1:L130"/>
  <sheetViews>
    <sheetView showGridLines="0" zoomScaleNormal="100" zoomScaleSheetLayoutView="70" zoomScalePageLayoutView="60" workbookViewId="0">
      <selection activeCell="G45" sqref="G45"/>
    </sheetView>
  </sheetViews>
  <sheetFormatPr defaultColWidth="8.625" defaultRowHeight="15.75" x14ac:dyDescent="0.25"/>
  <cols>
    <col min="1" max="1" width="2.625" style="1" customWidth="1"/>
    <col min="2" max="2" width="3.75" style="100" customWidth="1"/>
    <col min="3" max="3" width="80.625" style="102" customWidth="1"/>
    <col min="4" max="4" width="9" style="101" hidden="1" customWidth="1"/>
    <col min="5" max="5" width="3.375" style="1" bestFit="1" customWidth="1"/>
    <col min="6" max="6" width="11.125" style="101" customWidth="1"/>
    <col min="7" max="7" width="10.375" style="1" customWidth="1"/>
    <col min="8" max="8" width="11.875" style="1" customWidth="1"/>
    <col min="9" max="9" width="10.375" style="1" customWidth="1"/>
    <col min="10" max="10" width="12.125" style="1" customWidth="1"/>
    <col min="11" max="11" width="4.25" style="18" customWidth="1"/>
    <col min="12" max="12" width="94.625" style="1" customWidth="1"/>
    <col min="13" max="16384" width="8.625" style="1"/>
  </cols>
  <sheetData>
    <row r="1" spans="2:12" ht="24" customHeight="1" thickTop="1" x14ac:dyDescent="0.25">
      <c r="B1" s="548" t="s">
        <v>129</v>
      </c>
      <c r="C1" s="549"/>
      <c r="D1" s="549"/>
      <c r="E1" s="549"/>
      <c r="F1" s="549"/>
      <c r="G1" s="549"/>
      <c r="H1" s="549"/>
      <c r="I1" s="549"/>
      <c r="J1" s="549"/>
      <c r="K1" s="549"/>
      <c r="L1" s="550"/>
    </row>
    <row r="2" spans="2:12" ht="21" customHeight="1" x14ac:dyDescent="0.25">
      <c r="B2" s="860"/>
      <c r="C2" s="702" t="s">
        <v>84</v>
      </c>
      <c r="D2" s="702"/>
      <c r="E2" s="702"/>
      <c r="F2" s="702"/>
      <c r="G2" s="702"/>
      <c r="H2" s="702"/>
      <c r="I2" s="702"/>
      <c r="J2" s="702"/>
      <c r="K2" s="702"/>
      <c r="L2" s="703"/>
    </row>
    <row r="3" spans="2:12" ht="18" customHeight="1" x14ac:dyDescent="0.25">
      <c r="B3" s="860"/>
      <c r="C3" s="704" t="s">
        <v>85</v>
      </c>
      <c r="D3" s="704"/>
      <c r="E3" s="704"/>
      <c r="F3" s="704"/>
      <c r="G3" s="704"/>
      <c r="H3" s="704"/>
      <c r="I3" s="704"/>
      <c r="J3" s="704"/>
      <c r="K3" s="704"/>
      <c r="L3" s="705"/>
    </row>
    <row r="4" spans="2:12" ht="15.75" customHeight="1" x14ac:dyDescent="0.25">
      <c r="B4" s="860"/>
      <c r="C4" s="704"/>
      <c r="D4" s="704"/>
      <c r="E4" s="704"/>
      <c r="F4" s="704"/>
      <c r="G4" s="704"/>
      <c r="H4" s="704"/>
      <c r="I4" s="704"/>
      <c r="J4" s="704"/>
      <c r="K4" s="704"/>
      <c r="L4" s="705"/>
    </row>
    <row r="5" spans="2:12" ht="30.95" customHeight="1" thickBot="1" x14ac:dyDescent="0.3">
      <c r="B5" s="860"/>
      <c r="C5" s="375">
        <f>'Title Page'!C9</f>
        <v>0</v>
      </c>
      <c r="D5" s="68"/>
      <c r="E5" s="68"/>
      <c r="F5" s="68" t="s">
        <v>154</v>
      </c>
      <c r="G5" s="858">
        <f>'Title Page'!C6</f>
        <v>0</v>
      </c>
      <c r="H5" s="859"/>
      <c r="I5" s="859"/>
      <c r="J5" s="859"/>
      <c r="K5" s="68"/>
      <c r="L5" s="271">
        <f>'Title Page'!C11</f>
        <v>0</v>
      </c>
    </row>
    <row r="6" spans="2:12" ht="22.5" customHeight="1" thickBot="1" x14ac:dyDescent="0.3">
      <c r="B6" s="843" t="s">
        <v>293</v>
      </c>
      <c r="C6" s="712"/>
      <c r="D6" s="713"/>
      <c r="E6" s="600"/>
      <c r="F6" s="711" t="s">
        <v>1</v>
      </c>
      <c r="G6" s="712"/>
      <c r="H6" s="712"/>
      <c r="I6" s="712"/>
      <c r="J6" s="713"/>
      <c r="K6" s="17"/>
      <c r="L6" s="695" t="s">
        <v>155</v>
      </c>
    </row>
    <row r="7" spans="2:12" ht="54.95" customHeight="1" thickBot="1" x14ac:dyDescent="0.3">
      <c r="B7" s="706" t="s">
        <v>2</v>
      </c>
      <c r="C7" s="707"/>
      <c r="D7" s="708"/>
      <c r="E7" s="601"/>
      <c r="F7" s="212" t="s">
        <v>3</v>
      </c>
      <c r="G7" s="212" t="s">
        <v>514</v>
      </c>
      <c r="H7" s="212" t="s">
        <v>515</v>
      </c>
      <c r="I7" s="212" t="s">
        <v>516</v>
      </c>
      <c r="J7" s="212" t="s">
        <v>6</v>
      </c>
      <c r="L7" s="696"/>
    </row>
    <row r="8" spans="2:12" ht="33" customHeight="1" thickTop="1" thickBot="1" x14ac:dyDescent="0.3">
      <c r="B8" s="699" t="s">
        <v>157</v>
      </c>
      <c r="C8" s="700"/>
      <c r="D8" s="701"/>
      <c r="E8" s="601"/>
      <c r="F8" s="249"/>
      <c r="G8" s="250"/>
      <c r="H8" s="250"/>
      <c r="I8" s="250"/>
      <c r="J8" s="251"/>
      <c r="K8" s="133"/>
      <c r="L8" s="709" t="s">
        <v>521</v>
      </c>
    </row>
    <row r="9" spans="2:12" ht="50.25" customHeight="1" thickBot="1" x14ac:dyDescent="0.3">
      <c r="B9" s="243" t="s">
        <v>7</v>
      </c>
      <c r="C9" s="551" t="s">
        <v>162</v>
      </c>
      <c r="D9" s="552"/>
      <c r="E9" s="601"/>
      <c r="F9" s="312">
        <f>D10</f>
        <v>10</v>
      </c>
      <c r="G9" s="607"/>
      <c r="H9" s="559"/>
      <c r="I9" s="559"/>
      <c r="J9" s="560"/>
      <c r="L9" s="710"/>
    </row>
    <row r="10" spans="2:12" ht="85.5" customHeight="1" thickTop="1" x14ac:dyDescent="0.25">
      <c r="B10" s="725" t="s">
        <v>424</v>
      </c>
      <c r="C10" s="726"/>
      <c r="D10" s="196">
        <v>10</v>
      </c>
      <c r="E10" s="871"/>
      <c r="F10" s="449" t="s">
        <v>18</v>
      </c>
      <c r="G10" s="443"/>
      <c r="H10" s="476"/>
      <c r="I10" s="476"/>
      <c r="J10" s="466">
        <f>G10</f>
        <v>0</v>
      </c>
      <c r="K10" s="201" t="s">
        <v>163</v>
      </c>
      <c r="L10" s="256"/>
    </row>
    <row r="11" spans="2:12" ht="24" customHeight="1" x14ac:dyDescent="0.25">
      <c r="B11" s="654" t="s">
        <v>142</v>
      </c>
      <c r="C11" s="816"/>
      <c r="D11" s="816"/>
      <c r="E11" s="816"/>
      <c r="F11" s="816"/>
      <c r="G11" s="816"/>
      <c r="H11" s="816"/>
      <c r="I11" s="816"/>
      <c r="J11" s="816"/>
      <c r="K11" s="816"/>
      <c r="L11" s="817"/>
    </row>
    <row r="12" spans="2:12" ht="45" customHeight="1" thickBot="1" x14ac:dyDescent="0.3">
      <c r="B12" s="690"/>
      <c r="C12" s="691"/>
      <c r="D12" s="691"/>
      <c r="E12" s="691"/>
      <c r="F12" s="691"/>
      <c r="G12" s="691"/>
      <c r="H12" s="691"/>
      <c r="I12" s="691"/>
      <c r="J12" s="691"/>
      <c r="K12" s="691"/>
      <c r="L12" s="692"/>
    </row>
    <row r="13" spans="2:12" ht="45" customHeight="1" thickBot="1" x14ac:dyDescent="0.3">
      <c r="B13" s="243" t="s">
        <v>9</v>
      </c>
      <c r="C13" s="662" t="s">
        <v>135</v>
      </c>
      <c r="D13" s="663"/>
      <c r="E13" s="569"/>
      <c r="F13" s="312">
        <f>D14</f>
        <v>10</v>
      </c>
      <c r="G13" s="667"/>
      <c r="H13" s="667"/>
      <c r="I13" s="667"/>
      <c r="J13" s="668"/>
      <c r="K13" s="17"/>
      <c r="L13" s="379" t="s">
        <v>210</v>
      </c>
    </row>
    <row r="14" spans="2:12" ht="129" customHeight="1" thickTop="1" x14ac:dyDescent="0.25">
      <c r="B14" s="725" t="s">
        <v>425</v>
      </c>
      <c r="C14" s="726"/>
      <c r="D14" s="197">
        <v>10</v>
      </c>
      <c r="E14" s="571"/>
      <c r="F14" s="449" t="s">
        <v>18</v>
      </c>
      <c r="G14" s="443"/>
      <c r="H14" s="476"/>
      <c r="I14" s="476"/>
      <c r="J14" s="466">
        <f>G14</f>
        <v>0</v>
      </c>
      <c r="K14" s="201" t="s">
        <v>167</v>
      </c>
      <c r="L14" s="256"/>
    </row>
    <row r="15" spans="2:12" ht="24" customHeight="1" x14ac:dyDescent="0.25">
      <c r="B15" s="654" t="s">
        <v>142</v>
      </c>
      <c r="C15" s="816"/>
      <c r="D15" s="816"/>
      <c r="E15" s="816"/>
      <c r="F15" s="816"/>
      <c r="G15" s="816"/>
      <c r="H15" s="816"/>
      <c r="I15" s="816"/>
      <c r="J15" s="816"/>
      <c r="K15" s="816"/>
      <c r="L15" s="817"/>
    </row>
    <row r="16" spans="2:12" ht="45" customHeight="1" thickBot="1" x14ac:dyDescent="0.3">
      <c r="B16" s="872"/>
      <c r="C16" s="873"/>
      <c r="D16" s="873"/>
      <c r="E16" s="873"/>
      <c r="F16" s="873"/>
      <c r="G16" s="873"/>
      <c r="H16" s="873"/>
      <c r="I16" s="873"/>
      <c r="J16" s="873"/>
      <c r="K16" s="873"/>
      <c r="L16" s="874"/>
    </row>
    <row r="17" spans="2:12" ht="33" customHeight="1" thickBot="1" x14ac:dyDescent="0.3">
      <c r="B17" s="243" t="s">
        <v>11</v>
      </c>
      <c r="C17" s="662" t="s">
        <v>86</v>
      </c>
      <c r="D17" s="663"/>
      <c r="E17" s="569"/>
      <c r="F17" s="312">
        <f>D18</f>
        <v>5</v>
      </c>
      <c r="G17" s="667"/>
      <c r="H17" s="667"/>
      <c r="I17" s="667"/>
      <c r="J17" s="668"/>
      <c r="K17" s="17"/>
      <c r="L17" s="379" t="s">
        <v>210</v>
      </c>
    </row>
    <row r="18" spans="2:12" ht="109.5" customHeight="1" thickTop="1" x14ac:dyDescent="0.25">
      <c r="B18" s="727" t="s">
        <v>527</v>
      </c>
      <c r="C18" s="634"/>
      <c r="D18" s="189">
        <v>5</v>
      </c>
      <c r="E18" s="571"/>
      <c r="F18" s="451" t="s">
        <v>8</v>
      </c>
      <c r="G18" s="453"/>
      <c r="H18" s="477"/>
      <c r="I18" s="485"/>
      <c r="J18" s="486">
        <f>G18</f>
        <v>0</v>
      </c>
      <c r="K18" s="200" t="s">
        <v>163</v>
      </c>
      <c r="L18" s="257"/>
    </row>
    <row r="19" spans="2:12" ht="24" customHeight="1" x14ac:dyDescent="0.25">
      <c r="B19" s="654" t="s">
        <v>142</v>
      </c>
      <c r="C19" s="816"/>
      <c r="D19" s="816"/>
      <c r="E19" s="816"/>
      <c r="F19" s="816"/>
      <c r="G19" s="816"/>
      <c r="H19" s="816"/>
      <c r="I19" s="816"/>
      <c r="J19" s="816"/>
      <c r="K19" s="816"/>
      <c r="L19" s="817"/>
    </row>
    <row r="20" spans="2:12" ht="45" customHeight="1" thickBot="1" x14ac:dyDescent="0.3">
      <c r="B20" s="872"/>
      <c r="C20" s="873"/>
      <c r="D20" s="873"/>
      <c r="E20" s="873"/>
      <c r="F20" s="873"/>
      <c r="G20" s="873"/>
      <c r="H20" s="873"/>
      <c r="I20" s="873"/>
      <c r="J20" s="873"/>
      <c r="K20" s="873"/>
      <c r="L20" s="874"/>
    </row>
    <row r="21" spans="2:12" ht="33" customHeight="1" thickBot="1" x14ac:dyDescent="0.3">
      <c r="B21" s="243" t="s">
        <v>14</v>
      </c>
      <c r="C21" s="662" t="s">
        <v>87</v>
      </c>
      <c r="D21" s="663"/>
      <c r="E21" s="569"/>
      <c r="F21" s="312">
        <f>D22</f>
        <v>10</v>
      </c>
      <c r="G21" s="667"/>
      <c r="H21" s="667"/>
      <c r="I21" s="667"/>
      <c r="J21" s="668"/>
      <c r="K21" s="17"/>
      <c r="L21" s="379" t="s">
        <v>210</v>
      </c>
    </row>
    <row r="22" spans="2:12" ht="93.95" customHeight="1" thickTop="1" x14ac:dyDescent="0.25">
      <c r="B22" s="725" t="s">
        <v>426</v>
      </c>
      <c r="C22" s="726"/>
      <c r="D22" s="197">
        <v>10</v>
      </c>
      <c r="E22" s="571"/>
      <c r="F22" s="449" t="s">
        <v>18</v>
      </c>
      <c r="G22" s="443"/>
      <c r="H22" s="476"/>
      <c r="I22" s="476"/>
      <c r="J22" s="466">
        <f>G22</f>
        <v>0</v>
      </c>
      <c r="K22" s="201" t="s">
        <v>283</v>
      </c>
      <c r="L22" s="256"/>
    </row>
    <row r="23" spans="2:12" ht="24" customHeight="1" x14ac:dyDescent="0.25">
      <c r="B23" s="774" t="s">
        <v>142</v>
      </c>
      <c r="C23" s="775"/>
      <c r="D23" s="775"/>
      <c r="E23" s="775"/>
      <c r="F23" s="775"/>
      <c r="G23" s="775"/>
      <c r="H23" s="775"/>
      <c r="I23" s="775"/>
      <c r="J23" s="775"/>
      <c r="K23" s="775"/>
      <c r="L23" s="776"/>
    </row>
    <row r="24" spans="2:12" ht="45" customHeight="1" thickBot="1" x14ac:dyDescent="0.3">
      <c r="B24" s="792"/>
      <c r="C24" s="793"/>
      <c r="D24" s="793"/>
      <c r="E24" s="793"/>
      <c r="F24" s="793"/>
      <c r="G24" s="793"/>
      <c r="H24" s="793"/>
      <c r="I24" s="793"/>
      <c r="J24" s="793"/>
      <c r="K24" s="793"/>
      <c r="L24" s="794"/>
    </row>
    <row r="25" spans="2:12" ht="33" customHeight="1" thickBot="1" x14ac:dyDescent="0.3">
      <c r="B25" s="243" t="s">
        <v>17</v>
      </c>
      <c r="C25" s="662" t="s">
        <v>88</v>
      </c>
      <c r="D25" s="663"/>
      <c r="E25" s="569"/>
      <c r="F25" s="312">
        <f>D26</f>
        <v>10</v>
      </c>
      <c r="G25" s="667"/>
      <c r="H25" s="667"/>
      <c r="I25" s="667"/>
      <c r="J25" s="668"/>
      <c r="K25" s="313"/>
      <c r="L25" s="379" t="s">
        <v>210</v>
      </c>
    </row>
    <row r="26" spans="2:12" ht="81.95" customHeight="1" thickTop="1" x14ac:dyDescent="0.25">
      <c r="B26" s="889" t="s">
        <v>427</v>
      </c>
      <c r="C26" s="890"/>
      <c r="D26" s="197">
        <v>10</v>
      </c>
      <c r="E26" s="570"/>
      <c r="F26" s="449" t="s">
        <v>18</v>
      </c>
      <c r="G26" s="224"/>
      <c r="H26" s="224"/>
      <c r="I26" s="464" t="str">
        <f>'MSW Interviews'!H37</f>
        <v>0</v>
      </c>
      <c r="J26" s="488">
        <f>SUM(I26+0)</f>
        <v>0</v>
      </c>
      <c r="K26" s="201" t="s">
        <v>165</v>
      </c>
      <c r="L26" s="405">
        <f>'MSW Interviews'!I37</f>
        <v>0</v>
      </c>
    </row>
    <row r="27" spans="2:12" ht="24" customHeight="1" x14ac:dyDescent="0.25">
      <c r="B27" s="654" t="s">
        <v>142</v>
      </c>
      <c r="C27" s="816"/>
      <c r="D27" s="816"/>
      <c r="E27" s="816"/>
      <c r="F27" s="816"/>
      <c r="G27" s="816"/>
      <c r="H27" s="816"/>
      <c r="I27" s="816"/>
      <c r="J27" s="816"/>
      <c r="K27" s="816"/>
      <c r="L27" s="817"/>
    </row>
    <row r="28" spans="2:12" ht="45" customHeight="1" thickBot="1" x14ac:dyDescent="0.3">
      <c r="B28" s="811"/>
      <c r="C28" s="812"/>
      <c r="D28" s="812"/>
      <c r="E28" s="812"/>
      <c r="F28" s="812"/>
      <c r="G28" s="812"/>
      <c r="H28" s="812"/>
      <c r="I28" s="812"/>
      <c r="J28" s="812"/>
      <c r="K28" s="812"/>
      <c r="L28" s="813"/>
    </row>
    <row r="29" spans="2:12" ht="45" customHeight="1" thickBot="1" x14ac:dyDescent="0.3">
      <c r="B29" s="243" t="s">
        <v>19</v>
      </c>
      <c r="C29" s="662" t="s">
        <v>89</v>
      </c>
      <c r="D29" s="663"/>
      <c r="E29" s="569"/>
      <c r="F29" s="312">
        <f>SUM(D30,D31)</f>
        <v>15</v>
      </c>
      <c r="G29" s="885"/>
      <c r="H29" s="885"/>
      <c r="I29" s="885"/>
      <c r="J29" s="886"/>
      <c r="K29" s="17"/>
      <c r="L29" s="379" t="s">
        <v>210</v>
      </c>
    </row>
    <row r="30" spans="2:12" ht="84" customHeight="1" thickTop="1" x14ac:dyDescent="0.25">
      <c r="B30" s="826" t="s">
        <v>428</v>
      </c>
      <c r="C30" s="767"/>
      <c r="D30" s="189">
        <v>10</v>
      </c>
      <c r="E30" s="570"/>
      <c r="F30" s="451" t="s">
        <v>18</v>
      </c>
      <c r="G30" s="453"/>
      <c r="H30" s="477"/>
      <c r="I30" s="477"/>
      <c r="J30" s="648">
        <f>SUM(G30+I31)</f>
        <v>0</v>
      </c>
      <c r="K30" s="201" t="s">
        <v>163</v>
      </c>
      <c r="L30" s="257"/>
    </row>
    <row r="31" spans="2:12" ht="87" customHeight="1" x14ac:dyDescent="0.25">
      <c r="B31" s="685" t="s">
        <v>429</v>
      </c>
      <c r="C31" s="825"/>
      <c r="D31" s="140">
        <v>5</v>
      </c>
      <c r="E31" s="571"/>
      <c r="F31" s="450" t="s">
        <v>8</v>
      </c>
      <c r="G31" s="447"/>
      <c r="H31" s="447"/>
      <c r="I31" s="478" t="str">
        <f>'MSW Interviews'!H38</f>
        <v>0</v>
      </c>
      <c r="J31" s="681"/>
      <c r="K31" s="201" t="s">
        <v>168</v>
      </c>
      <c r="L31" s="406">
        <f>'MSW Interviews'!I38</f>
        <v>0</v>
      </c>
    </row>
    <row r="32" spans="2:12" ht="24" customHeight="1" x14ac:dyDescent="0.25">
      <c r="B32" s="654" t="s">
        <v>142</v>
      </c>
      <c r="C32" s="816"/>
      <c r="D32" s="816"/>
      <c r="E32" s="816"/>
      <c r="F32" s="816"/>
      <c r="G32" s="816"/>
      <c r="H32" s="816"/>
      <c r="I32" s="816"/>
      <c r="J32" s="816"/>
      <c r="K32" s="816"/>
      <c r="L32" s="817"/>
    </row>
    <row r="33" spans="2:12" ht="45" customHeight="1" thickBot="1" x14ac:dyDescent="0.3">
      <c r="B33" s="828"/>
      <c r="C33" s="829"/>
      <c r="D33" s="829"/>
      <c r="E33" s="829"/>
      <c r="F33" s="829"/>
      <c r="G33" s="829"/>
      <c r="H33" s="829"/>
      <c r="I33" s="829"/>
      <c r="J33" s="829"/>
      <c r="K33" s="829"/>
      <c r="L33" s="830"/>
    </row>
    <row r="34" spans="2:12" ht="45" customHeight="1" thickBot="1" x14ac:dyDescent="0.3">
      <c r="B34" s="243" t="s">
        <v>21</v>
      </c>
      <c r="C34" s="662" t="s">
        <v>90</v>
      </c>
      <c r="D34" s="663"/>
      <c r="E34" s="569"/>
      <c r="F34" s="312">
        <f>SUM(D35,D36)</f>
        <v>15</v>
      </c>
      <c r="G34" s="667"/>
      <c r="H34" s="667"/>
      <c r="I34" s="667"/>
      <c r="J34" s="668"/>
      <c r="K34" s="143"/>
      <c r="L34" s="379" t="s">
        <v>210</v>
      </c>
    </row>
    <row r="35" spans="2:12" ht="77.099999999999994" customHeight="1" thickTop="1" x14ac:dyDescent="0.25">
      <c r="B35" s="766" t="s">
        <v>280</v>
      </c>
      <c r="C35" s="767"/>
      <c r="D35" s="189">
        <v>10</v>
      </c>
      <c r="E35" s="570"/>
      <c r="F35" s="451" t="s">
        <v>18</v>
      </c>
      <c r="G35" s="453"/>
      <c r="H35" s="477"/>
      <c r="I35" s="477"/>
      <c r="J35" s="648">
        <f>SUM(G35+H36)</f>
        <v>0</v>
      </c>
      <c r="K35" s="201" t="s">
        <v>163</v>
      </c>
      <c r="L35" s="257"/>
    </row>
    <row r="36" spans="2:12" ht="89.25" customHeight="1" x14ac:dyDescent="0.25">
      <c r="B36" s="887" t="s">
        <v>480</v>
      </c>
      <c r="C36" s="825"/>
      <c r="D36" s="140">
        <v>5</v>
      </c>
      <c r="E36" s="570"/>
      <c r="F36" s="450" t="s">
        <v>8</v>
      </c>
      <c r="G36" s="447"/>
      <c r="H36" s="446"/>
      <c r="I36" s="447"/>
      <c r="J36" s="681"/>
      <c r="K36" s="201" t="s">
        <v>164</v>
      </c>
      <c r="L36" s="258"/>
    </row>
    <row r="37" spans="2:12" ht="24" customHeight="1" x14ac:dyDescent="0.25">
      <c r="B37" s="654" t="s">
        <v>142</v>
      </c>
      <c r="C37" s="816"/>
      <c r="D37" s="816"/>
      <c r="E37" s="816"/>
      <c r="F37" s="816"/>
      <c r="G37" s="816"/>
      <c r="H37" s="816"/>
      <c r="I37" s="816"/>
      <c r="J37" s="816"/>
      <c r="K37" s="816"/>
      <c r="L37" s="817"/>
    </row>
    <row r="38" spans="2:12" ht="45" customHeight="1" thickBot="1" x14ac:dyDescent="0.3">
      <c r="B38" s="792"/>
      <c r="C38" s="793"/>
      <c r="D38" s="793"/>
      <c r="E38" s="793"/>
      <c r="F38" s="793"/>
      <c r="G38" s="793"/>
      <c r="H38" s="793"/>
      <c r="I38" s="793"/>
      <c r="J38" s="793"/>
      <c r="K38" s="793"/>
      <c r="L38" s="794"/>
    </row>
    <row r="39" spans="2:12" ht="33" customHeight="1" thickBot="1" x14ac:dyDescent="0.3">
      <c r="B39" s="243" t="s">
        <v>23</v>
      </c>
      <c r="C39" s="662" t="s">
        <v>91</v>
      </c>
      <c r="D39" s="663"/>
      <c r="E39" s="569"/>
      <c r="F39" s="312">
        <f>D40</f>
        <v>10</v>
      </c>
      <c r="G39" s="883"/>
      <c r="H39" s="883"/>
      <c r="I39" s="883"/>
      <c r="J39" s="884"/>
      <c r="K39" s="25"/>
      <c r="L39" s="379" t="s">
        <v>210</v>
      </c>
    </row>
    <row r="40" spans="2:12" ht="109.5" customHeight="1" thickTop="1" x14ac:dyDescent="0.25">
      <c r="B40" s="888" t="s">
        <v>481</v>
      </c>
      <c r="C40" s="675"/>
      <c r="D40" s="197">
        <v>10</v>
      </c>
      <c r="E40" s="570"/>
      <c r="F40" s="449" t="s">
        <v>18</v>
      </c>
      <c r="G40" s="224"/>
      <c r="H40" s="224"/>
      <c r="I40" s="464" t="str">
        <f>'MSW Interviews'!H39</f>
        <v>0</v>
      </c>
      <c r="J40" s="466">
        <f>SUM(I40+0)</f>
        <v>0</v>
      </c>
      <c r="K40" s="201" t="s">
        <v>165</v>
      </c>
      <c r="L40" s="405">
        <f>'MSW Interviews'!I39</f>
        <v>0</v>
      </c>
    </row>
    <row r="41" spans="2:12" ht="24" customHeight="1" x14ac:dyDescent="0.25">
      <c r="B41" s="654" t="s">
        <v>142</v>
      </c>
      <c r="C41" s="816"/>
      <c r="D41" s="816"/>
      <c r="E41" s="816"/>
      <c r="F41" s="816"/>
      <c r="G41" s="816"/>
      <c r="H41" s="816"/>
      <c r="I41" s="816"/>
      <c r="J41" s="816"/>
      <c r="K41" s="816"/>
      <c r="L41" s="817"/>
    </row>
    <row r="42" spans="2:12" ht="45" customHeight="1" thickBot="1" x14ac:dyDescent="0.3">
      <c r="B42" s="811"/>
      <c r="C42" s="812"/>
      <c r="D42" s="812"/>
      <c r="E42" s="812"/>
      <c r="F42" s="812"/>
      <c r="G42" s="812"/>
      <c r="H42" s="812"/>
      <c r="I42" s="812"/>
      <c r="J42" s="812"/>
      <c r="K42" s="812"/>
      <c r="L42" s="813"/>
    </row>
    <row r="43" spans="2:12" ht="33" customHeight="1" thickBot="1" x14ac:dyDescent="0.3">
      <c r="B43" s="243" t="s">
        <v>40</v>
      </c>
      <c r="C43" s="662" t="s">
        <v>92</v>
      </c>
      <c r="D43" s="663"/>
      <c r="E43" s="569"/>
      <c r="F43" s="312">
        <f>SUM(D44,D45)</f>
        <v>10</v>
      </c>
      <c r="G43" s="875"/>
      <c r="H43" s="876"/>
      <c r="I43" s="876"/>
      <c r="J43" s="877"/>
      <c r="K43" s="207"/>
      <c r="L43" s="379" t="s">
        <v>210</v>
      </c>
    </row>
    <row r="44" spans="2:12" ht="87.95" customHeight="1" thickTop="1" x14ac:dyDescent="0.25">
      <c r="B44" s="766" t="s">
        <v>281</v>
      </c>
      <c r="C44" s="767"/>
      <c r="D44" s="189">
        <v>5</v>
      </c>
      <c r="E44" s="570"/>
      <c r="F44" s="449" t="s">
        <v>8</v>
      </c>
      <c r="G44" s="443"/>
      <c r="H44" s="494"/>
      <c r="I44" s="494"/>
      <c r="J44" s="632">
        <f>SUM(G44+I45)</f>
        <v>0</v>
      </c>
      <c r="K44" s="201" t="s">
        <v>163</v>
      </c>
      <c r="L44" s="257"/>
    </row>
    <row r="45" spans="2:12" ht="92.1" customHeight="1" x14ac:dyDescent="0.25">
      <c r="B45" s="685" t="s">
        <v>430</v>
      </c>
      <c r="C45" s="825"/>
      <c r="D45" s="140">
        <v>5</v>
      </c>
      <c r="E45" s="570"/>
      <c r="F45" s="450" t="s">
        <v>8</v>
      </c>
      <c r="G45" s="447"/>
      <c r="H45" s="447"/>
      <c r="I45" s="478" t="str">
        <f>'MSW Interviews'!H40</f>
        <v>0</v>
      </c>
      <c r="J45" s="632"/>
      <c r="K45" s="201" t="s">
        <v>168</v>
      </c>
      <c r="L45" s="405">
        <f>'MSW Interviews'!I40</f>
        <v>0</v>
      </c>
    </row>
    <row r="46" spans="2:12" ht="24" customHeight="1" x14ac:dyDescent="0.25">
      <c r="B46" s="654" t="s">
        <v>142</v>
      </c>
      <c r="C46" s="816"/>
      <c r="D46" s="816"/>
      <c r="E46" s="816"/>
      <c r="F46" s="816"/>
      <c r="G46" s="816"/>
      <c r="H46" s="816"/>
      <c r="I46" s="816"/>
      <c r="J46" s="816"/>
      <c r="K46" s="816"/>
      <c r="L46" s="817"/>
    </row>
    <row r="47" spans="2:12" ht="45" customHeight="1" thickBot="1" x14ac:dyDescent="0.3">
      <c r="B47" s="868"/>
      <c r="C47" s="869"/>
      <c r="D47" s="869"/>
      <c r="E47" s="869"/>
      <c r="F47" s="869"/>
      <c r="G47" s="869"/>
      <c r="H47" s="869"/>
      <c r="I47" s="869"/>
      <c r="J47" s="869"/>
      <c r="K47" s="869"/>
      <c r="L47" s="870"/>
    </row>
    <row r="48" spans="2:12" ht="30" customHeight="1" thickTop="1" thickBot="1" x14ac:dyDescent="0.3">
      <c r="B48" s="881"/>
      <c r="C48" s="882"/>
      <c r="D48" s="158">
        <f>SUM(F9,F13,F17,F21,F25,F29,F34,F39,F43)</f>
        <v>95</v>
      </c>
      <c r="E48" s="650"/>
      <c r="F48" s="651"/>
      <c r="G48" s="157" t="s">
        <v>25</v>
      </c>
      <c r="H48" s="157" t="s">
        <v>26</v>
      </c>
      <c r="I48" s="157" t="s">
        <v>27</v>
      </c>
      <c r="J48" s="158" t="s">
        <v>28</v>
      </c>
    </row>
    <row r="49" spans="2:10" ht="30" customHeight="1" thickBot="1" x14ac:dyDescent="0.3">
      <c r="B49" s="2"/>
      <c r="C49" s="3"/>
      <c r="D49" s="4"/>
      <c r="E49" s="645" t="s">
        <v>29</v>
      </c>
      <c r="F49" s="647"/>
      <c r="G49" s="56">
        <f>SUM(G10,G14,G18,G22,G30,G35,G44)</f>
        <v>0</v>
      </c>
      <c r="H49" s="56">
        <f>SUM(H36)</f>
        <v>0</v>
      </c>
      <c r="I49" s="57">
        <f>SUM(I26+I31+I40+I45)</f>
        <v>0</v>
      </c>
      <c r="J49" s="29">
        <f>SUM(G49:I49)</f>
        <v>0</v>
      </c>
    </row>
    <row r="50" spans="2:10" ht="30" customHeight="1" thickBot="1" x14ac:dyDescent="0.3">
      <c r="B50" s="5"/>
      <c r="C50" s="5"/>
      <c r="D50" s="104"/>
      <c r="E50" s="645" t="s">
        <v>30</v>
      </c>
      <c r="F50" s="647"/>
      <c r="G50" s="58">
        <f>G49/F53</f>
        <v>0</v>
      </c>
      <c r="H50" s="59">
        <f>H49/F54</f>
        <v>0</v>
      </c>
      <c r="I50" s="60">
        <f>I49/F55</f>
        <v>0</v>
      </c>
      <c r="J50" s="31">
        <f>J49/F56</f>
        <v>0</v>
      </c>
    </row>
    <row r="51" spans="2:10" ht="30" customHeight="1" thickBot="1" x14ac:dyDescent="0.3">
      <c r="B51" s="5"/>
      <c r="C51" s="5"/>
      <c r="D51" s="5"/>
      <c r="E51" s="6"/>
      <c r="F51" s="6"/>
      <c r="G51" s="7"/>
      <c r="H51" s="7"/>
      <c r="I51" s="7"/>
      <c r="J51" s="7"/>
    </row>
    <row r="52" spans="2:10" ht="30" customHeight="1" x14ac:dyDescent="0.25">
      <c r="B52" s="5"/>
      <c r="C52" s="5"/>
      <c r="D52" s="5"/>
      <c r="E52" s="878" t="s">
        <v>147</v>
      </c>
      <c r="F52" s="879"/>
      <c r="G52" s="880"/>
      <c r="H52" s="7"/>
      <c r="I52" s="7"/>
      <c r="J52" s="7"/>
    </row>
    <row r="53" spans="2:10" ht="30" customHeight="1" x14ac:dyDescent="0.25">
      <c r="B53" s="96"/>
      <c r="C53" s="95"/>
      <c r="D53" s="96"/>
      <c r="E53" s="263" t="s">
        <v>25</v>
      </c>
      <c r="F53" s="105">
        <f>SUM(D10,D14,D18,D22,D30,D35,D44)</f>
        <v>60</v>
      </c>
      <c r="G53" s="9">
        <f>F53/$F$56</f>
        <v>0.63157894736842102</v>
      </c>
      <c r="H53" s="95"/>
      <c r="I53" s="95"/>
      <c r="J53" s="95"/>
    </row>
    <row r="54" spans="2:10" ht="30" customHeight="1" x14ac:dyDescent="0.25">
      <c r="B54" s="96"/>
      <c r="C54" s="95"/>
      <c r="D54" s="96"/>
      <c r="E54" s="310" t="s">
        <v>26</v>
      </c>
      <c r="F54" s="106">
        <f>SUM(D36)</f>
        <v>5</v>
      </c>
      <c r="G54" s="11">
        <f>F54/$F$56</f>
        <v>5.2631578947368418E-2</v>
      </c>
      <c r="H54" s="95"/>
      <c r="I54" s="95"/>
      <c r="J54" s="95"/>
    </row>
    <row r="55" spans="2:10" ht="30" customHeight="1" thickBot="1" x14ac:dyDescent="0.3">
      <c r="B55" s="96"/>
      <c r="C55" s="95"/>
      <c r="D55" s="96"/>
      <c r="E55" s="264" t="s">
        <v>27</v>
      </c>
      <c r="F55" s="107">
        <f>SUM(D26,D31,D40,D45)</f>
        <v>30</v>
      </c>
      <c r="G55" s="13">
        <f>F55/$F$56</f>
        <v>0.31578947368421051</v>
      </c>
      <c r="H55" s="95"/>
      <c r="I55" s="95"/>
      <c r="J55" s="95"/>
    </row>
    <row r="56" spans="2:10" ht="30" customHeight="1" thickBot="1" x14ac:dyDescent="0.3">
      <c r="B56" s="96"/>
      <c r="C56" s="95"/>
      <c r="D56" s="96"/>
      <c r="E56" s="311"/>
      <c r="F56" s="108">
        <f>SUM(F53:F55)</f>
        <v>95</v>
      </c>
      <c r="G56" s="15">
        <f>SUM(G53:G55)</f>
        <v>0.99999999999999989</v>
      </c>
      <c r="H56" s="95"/>
      <c r="I56" s="95"/>
      <c r="J56" s="95"/>
    </row>
    <row r="57" spans="2:10" ht="50.1" customHeight="1" x14ac:dyDescent="0.25">
      <c r="B57" s="96"/>
      <c r="C57" s="95"/>
      <c r="D57" s="96"/>
      <c r="E57" s="95"/>
      <c r="F57" s="96"/>
      <c r="G57" s="95"/>
      <c r="H57" s="95"/>
      <c r="I57" s="95"/>
      <c r="J57" s="95"/>
    </row>
    <row r="58" spans="2:10" ht="50.1" customHeight="1" x14ac:dyDescent="0.25">
      <c r="B58" s="96"/>
      <c r="C58" s="95"/>
      <c r="D58" s="96"/>
      <c r="E58" s="95"/>
      <c r="F58" s="97"/>
      <c r="G58" s="98"/>
      <c r="H58" s="98"/>
      <c r="I58" s="98"/>
      <c r="J58" s="98"/>
    </row>
    <row r="59" spans="2:10" ht="50.1" customHeight="1" x14ac:dyDescent="0.25">
      <c r="B59" s="96"/>
      <c r="C59" s="95"/>
      <c r="D59" s="96"/>
      <c r="E59" s="95"/>
      <c r="F59" s="97"/>
      <c r="G59" s="98"/>
      <c r="H59" s="98"/>
      <c r="I59" s="98"/>
      <c r="J59" s="98"/>
    </row>
    <row r="60" spans="2:10" ht="50.1" customHeight="1" x14ac:dyDescent="0.25">
      <c r="B60" s="96"/>
      <c r="C60" s="95"/>
      <c r="D60" s="96"/>
      <c r="E60" s="95"/>
      <c r="F60" s="97"/>
      <c r="G60" s="98"/>
      <c r="H60" s="98"/>
      <c r="I60" s="98"/>
      <c r="J60" s="98"/>
    </row>
    <row r="61" spans="2:10" ht="50.1" customHeight="1" x14ac:dyDescent="0.25">
      <c r="B61" s="96"/>
      <c r="C61" s="95"/>
      <c r="D61" s="96"/>
      <c r="E61" s="95"/>
      <c r="F61" s="97"/>
      <c r="G61" s="98"/>
      <c r="H61" s="98"/>
      <c r="I61" s="98"/>
      <c r="J61" s="98"/>
    </row>
    <row r="62" spans="2:10" ht="50.1" customHeight="1" x14ac:dyDescent="0.25">
      <c r="B62" s="96"/>
      <c r="C62" s="95"/>
      <c r="D62" s="96"/>
      <c r="E62" s="95"/>
      <c r="F62" s="97"/>
      <c r="G62" s="98"/>
      <c r="H62" s="98"/>
      <c r="I62" s="98"/>
      <c r="J62" s="98"/>
    </row>
    <row r="63" spans="2:10" ht="50.1" customHeight="1" x14ac:dyDescent="0.25">
      <c r="B63" s="96"/>
      <c r="C63" s="95"/>
      <c r="D63" s="96"/>
      <c r="E63" s="95"/>
      <c r="F63" s="96"/>
      <c r="G63" s="98"/>
      <c r="H63" s="98"/>
      <c r="I63" s="98"/>
      <c r="J63" s="95"/>
    </row>
    <row r="64" spans="2:10" s="18" customFormat="1" ht="50.1" customHeight="1" x14ac:dyDescent="0.25">
      <c r="B64" s="96"/>
      <c r="C64" s="95"/>
      <c r="D64" s="96"/>
      <c r="E64" s="95"/>
      <c r="F64" s="96"/>
      <c r="G64" s="98"/>
      <c r="H64" s="98"/>
      <c r="I64" s="98"/>
      <c r="J64" s="95"/>
    </row>
    <row r="65" spans="2:10" s="18" customFormat="1" ht="50.1" customHeight="1" x14ac:dyDescent="0.25">
      <c r="B65" s="96"/>
      <c r="C65" s="95"/>
      <c r="D65" s="96"/>
      <c r="E65" s="95"/>
      <c r="F65" s="96"/>
      <c r="G65" s="98"/>
      <c r="H65" s="98"/>
      <c r="I65" s="98"/>
      <c r="J65" s="95"/>
    </row>
    <row r="66" spans="2:10" s="18" customFormat="1" ht="50.1" customHeight="1" x14ac:dyDescent="0.25">
      <c r="B66" s="96"/>
      <c r="C66" s="95"/>
      <c r="D66" s="96"/>
      <c r="E66" s="95"/>
      <c r="F66" s="96"/>
      <c r="G66" s="98"/>
      <c r="H66" s="98"/>
      <c r="I66" s="98"/>
      <c r="J66" s="95"/>
    </row>
    <row r="67" spans="2:10" s="18" customFormat="1" ht="50.1" customHeight="1" x14ac:dyDescent="0.25">
      <c r="B67" s="96"/>
      <c r="C67" s="95"/>
      <c r="D67" s="96"/>
      <c r="E67" s="95"/>
      <c r="F67" s="97"/>
      <c r="G67" s="98"/>
      <c r="H67" s="98"/>
      <c r="I67" s="98"/>
      <c r="J67" s="95"/>
    </row>
    <row r="68" spans="2:10" s="18" customFormat="1" ht="50.1" customHeight="1" x14ac:dyDescent="0.25">
      <c r="B68" s="99"/>
      <c r="C68" s="95"/>
      <c r="D68" s="96"/>
      <c r="E68" s="95"/>
      <c r="F68" s="97"/>
      <c r="G68" s="98"/>
      <c r="H68" s="98"/>
      <c r="I68" s="98"/>
      <c r="J68" s="95"/>
    </row>
    <row r="69" spans="2:10" s="18" customFormat="1" ht="50.1" customHeight="1" x14ac:dyDescent="0.25">
      <c r="B69" s="96"/>
      <c r="C69" s="95"/>
      <c r="D69" s="96"/>
      <c r="E69" s="95"/>
      <c r="F69" s="96"/>
      <c r="G69" s="98"/>
      <c r="H69" s="98"/>
      <c r="I69" s="98"/>
      <c r="J69" s="95"/>
    </row>
    <row r="70" spans="2:10" s="18" customFormat="1" ht="50.1" customHeight="1" x14ac:dyDescent="0.25">
      <c r="B70" s="96"/>
      <c r="C70" s="95"/>
      <c r="D70" s="96"/>
      <c r="E70" s="95"/>
      <c r="F70" s="96"/>
      <c r="G70" s="98"/>
      <c r="H70" s="98"/>
      <c r="I70" s="98"/>
      <c r="J70" s="95"/>
    </row>
    <row r="71" spans="2:10" s="18" customFormat="1" ht="48.75" customHeight="1" x14ac:dyDescent="0.25">
      <c r="B71" s="96"/>
      <c r="C71" s="95"/>
      <c r="D71" s="96"/>
      <c r="E71" s="95"/>
      <c r="F71" s="96"/>
      <c r="G71" s="98"/>
      <c r="H71" s="98"/>
      <c r="I71" s="98"/>
      <c r="J71" s="95"/>
    </row>
    <row r="72" spans="2:10" s="18" customFormat="1" ht="50.1" customHeight="1" x14ac:dyDescent="0.25">
      <c r="B72" s="96"/>
      <c r="C72" s="95"/>
      <c r="D72" s="96"/>
      <c r="E72" s="95"/>
      <c r="F72" s="96"/>
      <c r="G72" s="98"/>
      <c r="H72" s="98"/>
      <c r="I72" s="98"/>
      <c r="J72" s="95"/>
    </row>
    <row r="73" spans="2:10" s="18" customFormat="1" ht="50.1" customHeight="1" x14ac:dyDescent="0.25">
      <c r="B73" s="96"/>
      <c r="C73" s="95"/>
      <c r="D73" s="96"/>
      <c r="E73" s="95"/>
      <c r="F73" s="96"/>
      <c r="G73" s="98"/>
      <c r="H73" s="98"/>
      <c r="I73" s="98"/>
      <c r="J73" s="95"/>
    </row>
    <row r="74" spans="2:10" s="18" customFormat="1" ht="50.1" customHeight="1" x14ac:dyDescent="0.25">
      <c r="B74" s="96"/>
      <c r="C74" s="95"/>
      <c r="D74" s="96"/>
      <c r="E74" s="95"/>
      <c r="F74" s="96"/>
      <c r="G74" s="98"/>
      <c r="H74" s="98"/>
      <c r="I74" s="98"/>
      <c r="J74" s="95"/>
    </row>
    <row r="75" spans="2:10" s="18" customFormat="1" ht="50.1" customHeight="1" x14ac:dyDescent="0.25">
      <c r="B75" s="96"/>
      <c r="C75" s="95"/>
      <c r="D75" s="96"/>
      <c r="E75" s="95"/>
      <c r="F75" s="96"/>
      <c r="G75" s="98"/>
      <c r="H75" s="98"/>
      <c r="I75" s="98"/>
      <c r="J75" s="95"/>
    </row>
    <row r="76" spans="2:10" s="18" customFormat="1" ht="50.1" customHeight="1" x14ac:dyDescent="0.25">
      <c r="B76" s="96"/>
      <c r="C76" s="95"/>
      <c r="D76" s="96"/>
      <c r="E76" s="95"/>
      <c r="F76" s="97"/>
      <c r="G76" s="98"/>
      <c r="H76" s="98"/>
      <c r="I76" s="98"/>
      <c r="J76" s="95"/>
    </row>
    <row r="77" spans="2:10" s="18" customFormat="1" ht="50.1" customHeight="1" x14ac:dyDescent="0.25">
      <c r="B77" s="99"/>
      <c r="C77" s="95"/>
      <c r="D77" s="96"/>
      <c r="E77" s="95"/>
      <c r="F77" s="97"/>
      <c r="G77" s="98"/>
      <c r="H77" s="98"/>
      <c r="I77" s="98"/>
      <c r="J77" s="95"/>
    </row>
    <row r="78" spans="2:10" s="18" customFormat="1" ht="50.1" customHeight="1" x14ac:dyDescent="0.25">
      <c r="B78" s="96"/>
      <c r="C78" s="95"/>
      <c r="D78" s="96"/>
      <c r="E78" s="95"/>
      <c r="F78" s="96"/>
      <c r="G78" s="98"/>
      <c r="H78" s="98"/>
      <c r="I78" s="98"/>
      <c r="J78" s="95"/>
    </row>
    <row r="79" spans="2:10" s="18" customFormat="1" ht="50.1" customHeight="1" x14ac:dyDescent="0.25">
      <c r="B79" s="96"/>
      <c r="C79" s="95"/>
      <c r="D79" s="96"/>
      <c r="E79" s="95"/>
      <c r="F79" s="96"/>
      <c r="G79" s="98"/>
      <c r="H79" s="98"/>
      <c r="I79" s="98"/>
      <c r="J79" s="95"/>
    </row>
    <row r="80" spans="2:10" s="18" customFormat="1" ht="50.1" customHeight="1" x14ac:dyDescent="0.25">
      <c r="B80" s="96"/>
      <c r="C80" s="95"/>
      <c r="D80" s="96"/>
      <c r="E80" s="95"/>
      <c r="F80" s="96"/>
      <c r="G80" s="98"/>
      <c r="H80" s="98"/>
      <c r="I80" s="98"/>
      <c r="J80" s="95"/>
    </row>
    <row r="81" spans="2:10" s="18" customFormat="1" ht="50.1" customHeight="1" x14ac:dyDescent="0.25">
      <c r="B81" s="96"/>
      <c r="C81" s="95"/>
      <c r="D81" s="96"/>
      <c r="E81" s="95"/>
      <c r="F81" s="96"/>
      <c r="G81" s="98"/>
      <c r="H81" s="98"/>
      <c r="I81" s="98"/>
      <c r="J81" s="95"/>
    </row>
    <row r="82" spans="2:10" s="18" customFormat="1" ht="50.1" customHeight="1" x14ac:dyDescent="0.25">
      <c r="B82" s="96"/>
      <c r="C82" s="95"/>
      <c r="D82" s="96"/>
      <c r="E82" s="95"/>
      <c r="F82" s="96"/>
      <c r="G82" s="98"/>
      <c r="H82" s="98"/>
      <c r="I82" s="98"/>
      <c r="J82" s="95"/>
    </row>
    <row r="83" spans="2:10" s="18" customFormat="1" ht="50.1" customHeight="1" x14ac:dyDescent="0.25">
      <c r="B83" s="96"/>
      <c r="C83" s="95"/>
      <c r="D83" s="96"/>
      <c r="E83" s="95"/>
      <c r="F83" s="97"/>
      <c r="G83" s="98"/>
      <c r="H83" s="98"/>
      <c r="I83" s="98"/>
      <c r="J83" s="95"/>
    </row>
    <row r="84" spans="2:10" s="18" customFormat="1" ht="50.1" customHeight="1" x14ac:dyDescent="0.25">
      <c r="B84" s="99"/>
      <c r="C84" s="95"/>
      <c r="D84" s="96"/>
      <c r="E84" s="95"/>
      <c r="F84" s="97"/>
      <c r="G84" s="98"/>
      <c r="H84" s="98"/>
      <c r="I84" s="98"/>
      <c r="J84" s="95"/>
    </row>
    <row r="85" spans="2:10" s="18" customFormat="1" ht="50.1" customHeight="1" x14ac:dyDescent="0.25">
      <c r="B85" s="96"/>
      <c r="C85" s="95"/>
      <c r="D85" s="96"/>
      <c r="E85" s="95"/>
      <c r="F85" s="96"/>
      <c r="G85" s="98"/>
      <c r="H85" s="98"/>
      <c r="I85" s="98"/>
      <c r="J85" s="95"/>
    </row>
    <row r="86" spans="2:10" s="18" customFormat="1" ht="50.1" customHeight="1" x14ac:dyDescent="0.25">
      <c r="B86" s="96"/>
      <c r="C86" s="95"/>
      <c r="D86" s="96"/>
      <c r="E86" s="95"/>
      <c r="F86" s="96"/>
      <c r="G86" s="98"/>
      <c r="H86" s="98"/>
      <c r="I86" s="98"/>
      <c r="J86" s="95"/>
    </row>
    <row r="87" spans="2:10" s="18" customFormat="1" ht="50.1" customHeight="1" x14ac:dyDescent="0.25">
      <c r="B87" s="96"/>
      <c r="C87" s="95"/>
      <c r="D87" s="96"/>
      <c r="E87" s="95"/>
      <c r="F87" s="96"/>
      <c r="G87" s="98"/>
      <c r="H87" s="98"/>
      <c r="I87" s="98"/>
      <c r="J87" s="95"/>
    </row>
    <row r="88" spans="2:10" s="18" customFormat="1" ht="50.1" customHeight="1" x14ac:dyDescent="0.25">
      <c r="B88" s="96"/>
      <c r="C88" s="95"/>
      <c r="D88" s="96"/>
      <c r="E88" s="95"/>
      <c r="F88" s="96"/>
      <c r="G88" s="98"/>
      <c r="H88" s="98"/>
      <c r="I88" s="98"/>
      <c r="J88" s="98"/>
    </row>
    <row r="89" spans="2:10" s="18" customFormat="1" ht="50.1" customHeight="1" x14ac:dyDescent="0.25">
      <c r="B89" s="96"/>
      <c r="C89" s="95"/>
      <c r="D89" s="96"/>
      <c r="E89" s="95"/>
      <c r="F89" s="96"/>
      <c r="G89" s="98"/>
      <c r="H89" s="98"/>
      <c r="I89" s="98"/>
      <c r="J89" s="98"/>
    </row>
    <row r="90" spans="2:10" s="18" customFormat="1" ht="50.1" customHeight="1" x14ac:dyDescent="0.25">
      <c r="B90" s="96"/>
      <c r="C90" s="95"/>
      <c r="D90" s="96"/>
      <c r="E90" s="95"/>
      <c r="F90" s="96"/>
      <c r="G90" s="98"/>
      <c r="H90" s="98"/>
      <c r="I90" s="98"/>
      <c r="J90" s="98"/>
    </row>
    <row r="91" spans="2:10" s="18" customFormat="1" ht="50.1" customHeight="1" x14ac:dyDescent="0.25">
      <c r="B91" s="96"/>
      <c r="C91" s="95"/>
      <c r="D91" s="96"/>
      <c r="E91" s="95"/>
      <c r="F91" s="96"/>
      <c r="G91" s="98"/>
      <c r="H91" s="98"/>
      <c r="I91" s="98"/>
      <c r="J91" s="95"/>
    </row>
    <row r="92" spans="2:10" s="18" customFormat="1" ht="50.1" customHeight="1" x14ac:dyDescent="0.25">
      <c r="B92" s="96"/>
      <c r="C92" s="95"/>
      <c r="D92" s="96"/>
      <c r="E92" s="95"/>
      <c r="F92" s="96"/>
      <c r="G92" s="98"/>
      <c r="H92" s="98"/>
      <c r="I92" s="98"/>
      <c r="J92" s="95"/>
    </row>
    <row r="93" spans="2:10" s="18" customFormat="1" ht="50.1" customHeight="1" x14ac:dyDescent="0.25">
      <c r="B93" s="96"/>
      <c r="C93" s="95"/>
      <c r="D93" s="96"/>
      <c r="E93" s="95"/>
      <c r="F93" s="97"/>
      <c r="G93" s="98"/>
      <c r="H93" s="98"/>
      <c r="I93" s="98"/>
      <c r="J93" s="95"/>
    </row>
    <row r="94" spans="2:10" s="18" customFormat="1" ht="50.1" customHeight="1" x14ac:dyDescent="0.25">
      <c r="B94" s="99"/>
      <c r="C94" s="95"/>
      <c r="D94" s="96"/>
      <c r="E94" s="95"/>
      <c r="F94" s="97"/>
      <c r="G94" s="98"/>
      <c r="H94" s="98"/>
      <c r="I94" s="98"/>
      <c r="J94" s="95"/>
    </row>
    <row r="95" spans="2:10" s="18" customFormat="1" ht="50.1" customHeight="1" x14ac:dyDescent="0.25">
      <c r="B95" s="96"/>
      <c r="C95" s="95"/>
      <c r="D95" s="96"/>
      <c r="E95" s="95"/>
      <c r="F95" s="96"/>
      <c r="G95" s="98"/>
      <c r="H95" s="98"/>
      <c r="I95" s="98"/>
      <c r="J95" s="95"/>
    </row>
    <row r="96" spans="2:10" s="18" customFormat="1" ht="50.1" customHeight="1" x14ac:dyDescent="0.25">
      <c r="B96" s="96"/>
      <c r="C96" s="95"/>
      <c r="D96" s="96"/>
      <c r="E96" s="95"/>
      <c r="F96" s="96"/>
      <c r="G96" s="98"/>
      <c r="H96" s="98"/>
      <c r="I96" s="98"/>
      <c r="J96" s="95"/>
    </row>
    <row r="97" spans="2:10" s="18" customFormat="1" ht="50.1" customHeight="1" x14ac:dyDescent="0.25">
      <c r="B97" s="96"/>
      <c r="C97" s="95"/>
      <c r="D97" s="96"/>
      <c r="E97" s="95"/>
      <c r="F97" s="96"/>
      <c r="G97" s="98"/>
      <c r="H97" s="98"/>
      <c r="I97" s="98"/>
      <c r="J97" s="95"/>
    </row>
    <row r="98" spans="2:10" s="18" customFormat="1" ht="50.1" customHeight="1" x14ac:dyDescent="0.25">
      <c r="B98" s="96"/>
      <c r="C98" s="95"/>
      <c r="D98" s="96"/>
      <c r="E98" s="95"/>
      <c r="F98" s="96"/>
      <c r="G98" s="98"/>
      <c r="H98" s="98"/>
      <c r="I98" s="98"/>
      <c r="J98" s="95"/>
    </row>
    <row r="99" spans="2:10" s="18" customFormat="1" ht="50.1" customHeight="1" x14ac:dyDescent="0.25">
      <c r="B99" s="96"/>
      <c r="C99" s="95"/>
      <c r="D99" s="96"/>
      <c r="E99" s="95"/>
      <c r="F99" s="96"/>
      <c r="G99" s="98"/>
      <c r="H99" s="98"/>
      <c r="I99" s="98"/>
      <c r="J99" s="95"/>
    </row>
    <row r="100" spans="2:10" s="18" customFormat="1" ht="50.1" customHeight="1" x14ac:dyDescent="0.25">
      <c r="B100" s="96"/>
      <c r="C100" s="95"/>
      <c r="D100" s="96"/>
      <c r="E100" s="95"/>
      <c r="F100" s="97"/>
      <c r="G100" s="98"/>
      <c r="H100" s="98"/>
      <c r="I100" s="98"/>
      <c r="J100" s="95"/>
    </row>
    <row r="101" spans="2:10" s="18" customFormat="1" ht="50.1" customHeight="1" x14ac:dyDescent="0.25">
      <c r="B101" s="99"/>
      <c r="C101" s="95"/>
      <c r="D101" s="96"/>
      <c r="E101" s="95"/>
      <c r="F101" s="97"/>
      <c r="G101" s="98"/>
      <c r="H101" s="98"/>
      <c r="I101" s="98"/>
      <c r="J101" s="95"/>
    </row>
    <row r="102" spans="2:10" s="18" customFormat="1" ht="50.1" customHeight="1" x14ac:dyDescent="0.25">
      <c r="B102" s="96"/>
      <c r="C102" s="95"/>
      <c r="D102" s="96"/>
      <c r="E102" s="95"/>
      <c r="F102" s="96"/>
      <c r="G102" s="98"/>
      <c r="H102" s="98"/>
      <c r="I102" s="98"/>
      <c r="J102" s="95"/>
    </row>
    <row r="103" spans="2:10" s="18" customFormat="1" ht="50.1" customHeight="1" x14ac:dyDescent="0.25">
      <c r="B103" s="96"/>
      <c r="C103" s="95"/>
      <c r="D103" s="96"/>
      <c r="E103" s="95"/>
      <c r="F103" s="96"/>
      <c r="G103" s="98"/>
      <c r="H103" s="98"/>
      <c r="I103" s="98"/>
      <c r="J103" s="95"/>
    </row>
    <row r="104" spans="2:10" s="18" customFormat="1" ht="50.1" customHeight="1" x14ac:dyDescent="0.25">
      <c r="B104" s="96"/>
      <c r="C104" s="95"/>
      <c r="D104" s="96"/>
      <c r="E104" s="95"/>
      <c r="F104" s="96"/>
      <c r="G104" s="98"/>
      <c r="H104" s="98"/>
      <c r="I104" s="98"/>
      <c r="J104" s="95"/>
    </row>
    <row r="105" spans="2:10" s="18" customFormat="1" ht="50.1" customHeight="1" x14ac:dyDescent="0.25">
      <c r="B105" s="96"/>
      <c r="C105" s="95"/>
      <c r="D105" s="96"/>
      <c r="E105" s="95"/>
      <c r="F105" s="96"/>
      <c r="G105" s="98"/>
      <c r="H105" s="98"/>
      <c r="I105" s="98"/>
      <c r="J105" s="98"/>
    </row>
    <row r="106" spans="2:10" s="18" customFormat="1" ht="50.1" customHeight="1" x14ac:dyDescent="0.25">
      <c r="B106" s="96"/>
      <c r="C106" s="95"/>
      <c r="D106" s="96"/>
      <c r="E106" s="95"/>
      <c r="F106" s="96"/>
      <c r="G106" s="98"/>
      <c r="H106" s="98"/>
      <c r="I106" s="98"/>
      <c r="J106" s="95"/>
    </row>
    <row r="107" spans="2:10" s="18" customFormat="1" ht="50.1" customHeight="1" x14ac:dyDescent="0.25">
      <c r="B107" s="96"/>
      <c r="C107" s="95"/>
      <c r="D107" s="96"/>
      <c r="E107" s="95"/>
      <c r="F107" s="96"/>
      <c r="G107" s="98"/>
      <c r="H107" s="98"/>
      <c r="I107" s="98"/>
      <c r="J107" s="95"/>
    </row>
    <row r="108" spans="2:10" s="18" customFormat="1" ht="50.1" customHeight="1" x14ac:dyDescent="0.25">
      <c r="B108" s="96"/>
      <c r="C108" s="95"/>
      <c r="D108" s="96"/>
      <c r="E108" s="95"/>
      <c r="F108" s="96"/>
      <c r="G108" s="98"/>
      <c r="H108" s="98"/>
      <c r="I108" s="98"/>
      <c r="J108" s="98"/>
    </row>
    <row r="109" spans="2:10" s="18" customFormat="1" ht="50.1" customHeight="1" x14ac:dyDescent="0.25">
      <c r="B109" s="96"/>
      <c r="C109" s="95"/>
      <c r="D109" s="96"/>
      <c r="E109" s="95"/>
      <c r="F109" s="96"/>
      <c r="G109" s="98"/>
      <c r="H109" s="98"/>
      <c r="I109" s="98"/>
      <c r="J109" s="98"/>
    </row>
    <row r="110" spans="2:10" s="18" customFormat="1" x14ac:dyDescent="0.25">
      <c r="B110" s="100"/>
      <c r="C110" s="95"/>
      <c r="D110" s="101"/>
      <c r="E110" s="1"/>
      <c r="F110" s="101"/>
      <c r="G110" s="1"/>
      <c r="H110" s="1"/>
      <c r="I110" s="1"/>
      <c r="J110" s="1"/>
    </row>
    <row r="111" spans="2:10" s="18" customFormat="1" x14ac:dyDescent="0.25">
      <c r="B111" s="100"/>
      <c r="C111" s="95"/>
      <c r="D111" s="101"/>
      <c r="E111" s="1"/>
      <c r="F111" s="101"/>
      <c r="G111" s="1"/>
      <c r="H111" s="1"/>
      <c r="I111" s="1"/>
      <c r="J111" s="1"/>
    </row>
    <row r="112" spans="2:10" s="18" customFormat="1" x14ac:dyDescent="0.25">
      <c r="B112" s="100"/>
      <c r="C112" s="102"/>
      <c r="D112" s="101"/>
      <c r="E112" s="1"/>
      <c r="F112" s="101"/>
      <c r="G112" s="1"/>
      <c r="H112" s="1"/>
      <c r="I112" s="1"/>
      <c r="J112" s="1"/>
    </row>
    <row r="113" spans="2:11" s="18" customFormat="1" x14ac:dyDescent="0.25">
      <c r="B113" s="100"/>
      <c r="C113" s="102"/>
      <c r="D113" s="101"/>
      <c r="E113" s="1"/>
      <c r="F113" s="101"/>
      <c r="G113" s="1"/>
      <c r="H113" s="1"/>
      <c r="I113" s="1"/>
      <c r="J113" s="1"/>
    </row>
    <row r="114" spans="2:11" s="18" customFormat="1" x14ac:dyDescent="0.25">
      <c r="B114" s="100"/>
      <c r="C114" s="102"/>
      <c r="D114" s="101"/>
      <c r="E114" s="1"/>
      <c r="F114" s="101"/>
      <c r="G114" s="1"/>
      <c r="H114" s="1"/>
      <c r="I114" s="1"/>
      <c r="J114" s="1"/>
    </row>
    <row r="115" spans="2:11" s="100" customFormat="1" x14ac:dyDescent="0.25">
      <c r="C115" s="102"/>
      <c r="D115" s="101"/>
      <c r="E115" s="1"/>
      <c r="F115" s="101"/>
      <c r="G115" s="1"/>
      <c r="H115" s="1"/>
      <c r="I115" s="1"/>
      <c r="J115" s="1"/>
      <c r="K115" s="18"/>
    </row>
    <row r="116" spans="2:11" s="100" customFormat="1" x14ac:dyDescent="0.25">
      <c r="C116" s="102"/>
      <c r="D116" s="101"/>
      <c r="E116" s="1"/>
      <c r="F116" s="101"/>
      <c r="G116" s="1"/>
      <c r="H116" s="1"/>
      <c r="I116" s="1"/>
      <c r="J116" s="1"/>
      <c r="K116" s="18"/>
    </row>
    <row r="117" spans="2:11" s="100" customFormat="1" x14ac:dyDescent="0.25">
      <c r="C117" s="102"/>
      <c r="D117" s="101"/>
      <c r="E117" s="1"/>
      <c r="F117" s="101"/>
      <c r="G117" s="1"/>
      <c r="H117" s="1"/>
      <c r="I117" s="1"/>
      <c r="J117" s="1"/>
      <c r="K117" s="18"/>
    </row>
    <row r="118" spans="2:11" s="100" customFormat="1" x14ac:dyDescent="0.25">
      <c r="C118" s="102"/>
      <c r="D118" s="101"/>
      <c r="E118" s="1"/>
      <c r="F118" s="101"/>
      <c r="G118" s="1"/>
      <c r="H118" s="1"/>
      <c r="I118" s="1"/>
      <c r="J118" s="1"/>
      <c r="K118" s="18"/>
    </row>
    <row r="119" spans="2:11" s="100" customFormat="1" x14ac:dyDescent="0.25">
      <c r="C119" s="102"/>
      <c r="D119" s="101"/>
      <c r="E119" s="1"/>
      <c r="F119" s="101"/>
      <c r="G119" s="1"/>
      <c r="H119" s="1"/>
      <c r="I119" s="1"/>
      <c r="J119" s="1"/>
      <c r="K119" s="18"/>
    </row>
    <row r="120" spans="2:11" s="100" customFormat="1" x14ac:dyDescent="0.25">
      <c r="C120" s="102"/>
      <c r="D120" s="101"/>
      <c r="E120" s="1"/>
      <c r="F120" s="101"/>
      <c r="G120" s="1"/>
      <c r="H120" s="1"/>
      <c r="I120" s="1"/>
      <c r="J120" s="1"/>
      <c r="K120" s="18"/>
    </row>
    <row r="121" spans="2:11" s="100" customFormat="1" x14ac:dyDescent="0.25">
      <c r="C121" s="102"/>
      <c r="D121" s="101"/>
      <c r="E121" s="1"/>
      <c r="F121" s="101"/>
      <c r="G121" s="1"/>
      <c r="H121" s="1"/>
      <c r="I121" s="1"/>
      <c r="J121" s="1"/>
      <c r="K121" s="18"/>
    </row>
    <row r="122" spans="2:11" s="100" customFormat="1" x14ac:dyDescent="0.25">
      <c r="C122" s="102"/>
      <c r="D122" s="101"/>
      <c r="E122" s="1"/>
      <c r="F122" s="101"/>
      <c r="G122" s="1"/>
      <c r="H122" s="1"/>
      <c r="I122" s="1"/>
      <c r="J122" s="1"/>
      <c r="K122" s="18"/>
    </row>
    <row r="123" spans="2:11" s="100" customFormat="1" x14ac:dyDescent="0.25">
      <c r="C123" s="102"/>
      <c r="D123" s="101"/>
      <c r="E123" s="1"/>
      <c r="F123" s="101"/>
      <c r="G123" s="1"/>
      <c r="H123" s="1"/>
      <c r="I123" s="1"/>
      <c r="J123" s="1"/>
      <c r="K123" s="18"/>
    </row>
    <row r="124" spans="2:11" s="100" customFormat="1" x14ac:dyDescent="0.25">
      <c r="C124" s="102"/>
      <c r="D124" s="101"/>
      <c r="E124" s="1"/>
      <c r="F124" s="101"/>
      <c r="G124" s="1"/>
      <c r="H124" s="1"/>
      <c r="I124" s="1"/>
      <c r="J124" s="1"/>
      <c r="K124" s="18"/>
    </row>
    <row r="125" spans="2:11" s="100" customFormat="1" x14ac:dyDescent="0.25">
      <c r="C125" s="102"/>
      <c r="D125" s="101"/>
      <c r="E125" s="1"/>
      <c r="F125" s="101"/>
      <c r="G125" s="1"/>
      <c r="H125" s="1"/>
      <c r="I125" s="1"/>
      <c r="J125" s="1"/>
      <c r="K125" s="18"/>
    </row>
    <row r="126" spans="2:11" s="100" customFormat="1" x14ac:dyDescent="0.25">
      <c r="C126" s="102"/>
      <c r="D126" s="101"/>
      <c r="E126" s="1"/>
      <c r="F126" s="101"/>
      <c r="G126" s="1"/>
      <c r="H126" s="1"/>
      <c r="I126" s="1"/>
      <c r="J126" s="1"/>
      <c r="K126" s="18"/>
    </row>
    <row r="127" spans="2:11" s="100" customFormat="1" x14ac:dyDescent="0.25">
      <c r="C127" s="102"/>
      <c r="D127" s="101"/>
      <c r="E127" s="1"/>
      <c r="F127" s="101"/>
      <c r="G127" s="1"/>
      <c r="H127" s="1"/>
      <c r="I127" s="1"/>
      <c r="J127" s="1"/>
      <c r="K127" s="18"/>
    </row>
    <row r="128" spans="2:11" s="100" customFormat="1" x14ac:dyDescent="0.25">
      <c r="C128" s="102"/>
      <c r="D128" s="101"/>
      <c r="E128" s="1"/>
      <c r="F128" s="101"/>
      <c r="G128" s="1"/>
      <c r="H128" s="1"/>
      <c r="I128" s="1"/>
      <c r="J128" s="1"/>
      <c r="K128" s="18"/>
    </row>
    <row r="129" spans="3:11" s="100" customFormat="1" x14ac:dyDescent="0.25">
      <c r="C129" s="102"/>
      <c r="D129" s="101"/>
      <c r="E129" s="1"/>
      <c r="F129" s="101"/>
      <c r="G129" s="1"/>
      <c r="H129" s="1"/>
      <c r="I129" s="1"/>
      <c r="J129" s="1"/>
      <c r="K129" s="18"/>
    </row>
    <row r="130" spans="3:11" s="100" customFormat="1" x14ac:dyDescent="0.25">
      <c r="C130" s="102"/>
      <c r="D130" s="101"/>
      <c r="E130" s="1"/>
      <c r="F130" s="101"/>
      <c r="G130" s="1"/>
      <c r="H130" s="1"/>
      <c r="I130" s="1"/>
      <c r="J130" s="1"/>
      <c r="K130" s="18"/>
    </row>
  </sheetData>
  <sheetProtection algorithmName="SHA-512" hashValue="9jl+bCEy219LhvNZDQEv+37CXSS6vlEiSo6RhH9GuW4nDB+xiK3nZ+xWRy62GbPE4dHtBEd/8DJl3dOTjuRtRg==" saltValue="hMKk6eRRPhWVNqSjsawrPA==" spinCount="100000" sheet="1" formatCells="0"/>
  <customSheetViews>
    <customSheetView guid="{3781E168-8419-4FE7-B032-2854CE4BD91E}" scale="70" showGridLines="0" fitToPage="1">
      <selection activeCell="G7" sqref="G7"/>
      <rowBreaks count="1" manualBreakCount="1">
        <brk id="18" max="11" man="1"/>
      </rowBreaks>
      <pageMargins left="0.23622047244094491" right="0.23622047244094491" top="0.23622047244094491" bottom="0.23622047244094491" header="0.31496062992125984" footer="3.937007874015748E-2"/>
      <pageSetup paperSize="5" scale="66" fitToHeight="0" orientation="landscape"/>
      <headerFooter alignWithMargins="0">
        <oddFooter>&amp;L&amp;K000000COR - Large Employer Audit Tool v.2&amp;R&amp;10&amp;K000000&amp;A - Page &amp;P of &amp;N</oddFooter>
      </headerFooter>
    </customSheetView>
  </customSheetViews>
  <mergeCells count="76">
    <mergeCell ref="B27:L27"/>
    <mergeCell ref="B28:L28"/>
    <mergeCell ref="B1:L1"/>
    <mergeCell ref="B2:B5"/>
    <mergeCell ref="B6:D6"/>
    <mergeCell ref="C13:D13"/>
    <mergeCell ref="C2:L2"/>
    <mergeCell ref="C3:L4"/>
    <mergeCell ref="B7:D7"/>
    <mergeCell ref="L6:L7"/>
    <mergeCell ref="F6:J6"/>
    <mergeCell ref="G5:J5"/>
    <mergeCell ref="L8:L9"/>
    <mergeCell ref="E13:E14"/>
    <mergeCell ref="G21:J21"/>
    <mergeCell ref="C21:D21"/>
    <mergeCell ref="C25:D25"/>
    <mergeCell ref="B18:C18"/>
    <mergeCell ref="E17:E18"/>
    <mergeCell ref="G17:J17"/>
    <mergeCell ref="B19:L19"/>
    <mergeCell ref="B20:L20"/>
    <mergeCell ref="B22:C22"/>
    <mergeCell ref="B23:L23"/>
    <mergeCell ref="B24:L24"/>
    <mergeCell ref="E21:E22"/>
    <mergeCell ref="E25:E26"/>
    <mergeCell ref="B26:C26"/>
    <mergeCell ref="B36:C36"/>
    <mergeCell ref="B37:L37"/>
    <mergeCell ref="B38:L38"/>
    <mergeCell ref="B40:C40"/>
    <mergeCell ref="E39:E40"/>
    <mergeCell ref="C39:D39"/>
    <mergeCell ref="B30:C30"/>
    <mergeCell ref="B31:C31"/>
    <mergeCell ref="B32:L32"/>
    <mergeCell ref="B33:L33"/>
    <mergeCell ref="B35:C35"/>
    <mergeCell ref="E52:G52"/>
    <mergeCell ref="E48:F48"/>
    <mergeCell ref="E49:F49"/>
    <mergeCell ref="B48:C48"/>
    <mergeCell ref="G25:J25"/>
    <mergeCell ref="E29:E31"/>
    <mergeCell ref="G39:J39"/>
    <mergeCell ref="J30:J31"/>
    <mergeCell ref="G34:J34"/>
    <mergeCell ref="C29:D29"/>
    <mergeCell ref="G29:J29"/>
    <mergeCell ref="E50:F50"/>
    <mergeCell ref="C34:D34"/>
    <mergeCell ref="J35:J36"/>
    <mergeCell ref="E34:E36"/>
    <mergeCell ref="J44:J45"/>
    <mergeCell ref="B47:L47"/>
    <mergeCell ref="C17:D17"/>
    <mergeCell ref="G13:J13"/>
    <mergeCell ref="B8:D8"/>
    <mergeCell ref="C9:D9"/>
    <mergeCell ref="G9:J9"/>
    <mergeCell ref="B10:C10"/>
    <mergeCell ref="B11:L11"/>
    <mergeCell ref="B12:L12"/>
    <mergeCell ref="E6:E10"/>
    <mergeCell ref="B14:C14"/>
    <mergeCell ref="B15:L15"/>
    <mergeCell ref="B16:L16"/>
    <mergeCell ref="G43:J43"/>
    <mergeCell ref="C43:D43"/>
    <mergeCell ref="E43:E45"/>
    <mergeCell ref="B41:L41"/>
    <mergeCell ref="B42:L42"/>
    <mergeCell ref="B44:C44"/>
    <mergeCell ref="B45:C45"/>
    <mergeCell ref="B46:L46"/>
  </mergeCells>
  <phoneticPr fontId="16" type="noConversion"/>
  <conditionalFormatting sqref="B12:L12">
    <cfRule type="expression" dxfId="110" priority="9">
      <formula>AND($J10&lt;10,ISBLANK($B12))</formula>
    </cfRule>
  </conditionalFormatting>
  <conditionalFormatting sqref="B16:L16">
    <cfRule type="expression" dxfId="109" priority="8">
      <formula>AND($J14&lt;10,ISBLANK($B16))</formula>
    </cfRule>
  </conditionalFormatting>
  <conditionalFormatting sqref="B20:L20">
    <cfRule type="expression" dxfId="108" priority="7">
      <formula>AND($J18&lt;5,ISBLANK($B20))</formula>
    </cfRule>
  </conditionalFormatting>
  <conditionalFormatting sqref="B24:L24">
    <cfRule type="expression" dxfId="107" priority="6">
      <formula>AND($J22&lt;10,ISBLANK($B24))</formula>
    </cfRule>
  </conditionalFormatting>
  <conditionalFormatting sqref="B28:L28">
    <cfRule type="expression" dxfId="106" priority="5">
      <formula>AND($J26&lt;10,ISBLANK($B28))</formula>
    </cfRule>
  </conditionalFormatting>
  <conditionalFormatting sqref="B33:L33">
    <cfRule type="expression" dxfId="105" priority="4">
      <formula>AND($J30&lt;15,ISBLANK($B33))</formula>
    </cfRule>
  </conditionalFormatting>
  <conditionalFormatting sqref="B38:L38">
    <cfRule type="expression" dxfId="104" priority="3">
      <formula>AND($J35&lt;15,ISBLANK($B38))</formula>
    </cfRule>
  </conditionalFormatting>
  <conditionalFormatting sqref="B42:L42">
    <cfRule type="expression" dxfId="103" priority="2">
      <formula>AND($J40&lt;10,ISBLANK($B42))</formula>
    </cfRule>
  </conditionalFormatting>
  <conditionalFormatting sqref="B47:L47">
    <cfRule type="expression" dxfId="102" priority="1">
      <formula>AND($J44&lt;10,ISBLANK($B47))</formula>
    </cfRule>
  </conditionalFormatting>
  <hyperlinks>
    <hyperlink ref="B8:D8" r:id="rId1" display="**If you require any Documents or References, please click here to access AgSafe BC Resources**" xr:uid="{00000000-0004-0000-0600-000000000000}"/>
  </hyperlinks>
  <pageMargins left="0.23622047244094491" right="0.23622047244094491" top="0.23622047244094491" bottom="0.23622047244094491" header="0.31496062992125984" footer="3.937007874015748E-2"/>
  <pageSetup paperSize="5" scale="65" fitToHeight="0" orientation="landscape" r:id="rId2"/>
  <headerFooter alignWithMargins="0">
    <oddFooter>&amp;L&amp;"Calibri,Regular"&amp;9&amp;K000000COR - Large Employer Audit Tool&amp;R&amp;"Calibri,Regular"&amp;9&amp;K000000&amp;A - Page &amp;P of &amp;N</oddFooter>
  </headerFooter>
  <ignoredErrors>
    <ignoredError sqref="B9 B13 B17 B21 B25 B29 B34 B39 B43"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7170" r:id="rId5" name="Button 2">
              <controlPr defaultSize="0" print="0" autoFill="0" autoPict="0" macro="[0]!Sheet7.SpellCheckSheet">
                <anchor moveWithCells="1">
                  <from>
                    <xdr:col>11</xdr:col>
                    <xdr:colOff>2362200</xdr:colOff>
                    <xdr:row>47</xdr:row>
                    <xdr:rowOff>219075</xdr:rowOff>
                  </from>
                  <to>
                    <xdr:col>11</xdr:col>
                    <xdr:colOff>4514850</xdr:colOff>
                    <xdr:row>48</xdr:row>
                    <xdr:rowOff>228600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pageSetUpPr fitToPage="1"/>
  </sheetPr>
  <dimension ref="B1:L106"/>
  <sheetViews>
    <sheetView showGridLines="0" zoomScaleNormal="100" zoomScalePageLayoutView="70" workbookViewId="0">
      <selection activeCell="F40" sqref="F40"/>
    </sheetView>
  </sheetViews>
  <sheetFormatPr defaultColWidth="8.625" defaultRowHeight="15.75" x14ac:dyDescent="0.25"/>
  <cols>
    <col min="1" max="1" width="2.625" style="1" customWidth="1"/>
    <col min="2" max="2" width="3.75" style="37" customWidth="1"/>
    <col min="3" max="3" width="80.625" style="102" customWidth="1"/>
    <col min="4" max="4" width="9" style="101" hidden="1" customWidth="1"/>
    <col min="5" max="5" width="3.375" style="1" bestFit="1" customWidth="1"/>
    <col min="6" max="6" width="11.125" style="101" bestFit="1" customWidth="1"/>
    <col min="7" max="7" width="10.375" style="1" customWidth="1"/>
    <col min="8" max="8" width="11.875" style="1" customWidth="1"/>
    <col min="9" max="9" width="10.375" style="1" customWidth="1"/>
    <col min="10" max="10" width="12.125" style="26" customWidth="1"/>
    <col min="11" max="11" width="4.25" style="18" customWidth="1"/>
    <col min="12" max="12" width="94.625" style="1" customWidth="1"/>
    <col min="13" max="16384" width="8.625" style="1"/>
  </cols>
  <sheetData>
    <row r="1" spans="2:12" ht="24" customHeight="1" thickTop="1" x14ac:dyDescent="0.25">
      <c r="B1" s="548" t="s">
        <v>129</v>
      </c>
      <c r="C1" s="549"/>
      <c r="D1" s="549"/>
      <c r="E1" s="549"/>
      <c r="F1" s="549"/>
      <c r="G1" s="549"/>
      <c r="H1" s="549"/>
      <c r="I1" s="549"/>
      <c r="J1" s="549"/>
      <c r="K1" s="549"/>
      <c r="L1" s="550"/>
    </row>
    <row r="2" spans="2:12" ht="21" customHeight="1" x14ac:dyDescent="0.25">
      <c r="B2" s="860"/>
      <c r="C2" s="702" t="s">
        <v>93</v>
      </c>
      <c r="D2" s="702"/>
      <c r="E2" s="702"/>
      <c r="F2" s="702"/>
      <c r="G2" s="702"/>
      <c r="H2" s="702"/>
      <c r="I2" s="702"/>
      <c r="J2" s="702"/>
      <c r="K2" s="702"/>
      <c r="L2" s="703"/>
    </row>
    <row r="3" spans="2:12" ht="18" customHeight="1" x14ac:dyDescent="0.25">
      <c r="B3" s="860"/>
      <c r="C3" s="704" t="s">
        <v>506</v>
      </c>
      <c r="D3" s="704"/>
      <c r="E3" s="704"/>
      <c r="F3" s="704"/>
      <c r="G3" s="704"/>
      <c r="H3" s="704"/>
      <c r="I3" s="704"/>
      <c r="J3" s="704"/>
      <c r="K3" s="704"/>
      <c r="L3" s="705"/>
    </row>
    <row r="4" spans="2:12" ht="15.75" customHeight="1" x14ac:dyDescent="0.25">
      <c r="B4" s="860"/>
      <c r="C4" s="704"/>
      <c r="D4" s="704"/>
      <c r="E4" s="704"/>
      <c r="F4" s="704"/>
      <c r="G4" s="704"/>
      <c r="H4" s="704"/>
      <c r="I4" s="704"/>
      <c r="J4" s="704"/>
      <c r="K4" s="704"/>
      <c r="L4" s="705"/>
    </row>
    <row r="5" spans="2:12" s="16" customFormat="1" ht="29.1" customHeight="1" thickBot="1" x14ac:dyDescent="0.25">
      <c r="B5" s="895"/>
      <c r="C5" s="375">
        <f>'Title Page'!C9</f>
        <v>0</v>
      </c>
      <c r="D5" s="68"/>
      <c r="E5" s="68"/>
      <c r="F5" s="68" t="s">
        <v>154</v>
      </c>
      <c r="G5" s="858">
        <f>'Title Page'!C6</f>
        <v>0</v>
      </c>
      <c r="H5" s="859"/>
      <c r="I5" s="859"/>
      <c r="J5" s="859"/>
      <c r="K5" s="69"/>
      <c r="L5" s="271">
        <f>'Title Page'!C11</f>
        <v>0</v>
      </c>
    </row>
    <row r="6" spans="2:12" s="26" customFormat="1" ht="22.5" customHeight="1" thickBot="1" x14ac:dyDescent="0.3">
      <c r="B6" s="843" t="s">
        <v>293</v>
      </c>
      <c r="C6" s="712"/>
      <c r="D6" s="713"/>
      <c r="E6" s="600"/>
      <c r="F6" s="711" t="s">
        <v>1</v>
      </c>
      <c r="G6" s="712"/>
      <c r="H6" s="712"/>
      <c r="I6" s="712"/>
      <c r="J6" s="713"/>
      <c r="K6" s="25"/>
      <c r="L6" s="695" t="s">
        <v>155</v>
      </c>
    </row>
    <row r="7" spans="2:12" s="26" customFormat="1" ht="54.95" customHeight="1" thickBot="1" x14ac:dyDescent="0.3">
      <c r="B7" s="706" t="s">
        <v>2</v>
      </c>
      <c r="C7" s="707"/>
      <c r="D7" s="708"/>
      <c r="E7" s="601"/>
      <c r="F7" s="145" t="s">
        <v>3</v>
      </c>
      <c r="G7" s="146" t="s">
        <v>514</v>
      </c>
      <c r="H7" s="146" t="s">
        <v>515</v>
      </c>
      <c r="I7" s="146" t="s">
        <v>516</v>
      </c>
      <c r="J7" s="147" t="s">
        <v>6</v>
      </c>
      <c r="K7" s="319"/>
      <c r="L7" s="696"/>
    </row>
    <row r="8" spans="2:12" s="26" customFormat="1" ht="33" customHeight="1" thickTop="1" thickBot="1" x14ac:dyDescent="0.3">
      <c r="B8" s="699" t="s">
        <v>157</v>
      </c>
      <c r="C8" s="700"/>
      <c r="D8" s="701"/>
      <c r="E8" s="601"/>
      <c r="F8" s="191"/>
      <c r="G8" s="239"/>
      <c r="H8" s="239"/>
      <c r="I8" s="239"/>
      <c r="J8" s="240"/>
      <c r="K8" s="132"/>
      <c r="L8" s="709" t="s">
        <v>521</v>
      </c>
    </row>
    <row r="9" spans="2:12" ht="50.25" customHeight="1" thickBot="1" x14ac:dyDescent="0.3">
      <c r="B9" s="243" t="s">
        <v>7</v>
      </c>
      <c r="C9" s="662" t="s">
        <v>94</v>
      </c>
      <c r="D9" s="663"/>
      <c r="E9" s="601"/>
      <c r="F9" s="312">
        <f>SUM(D10,D11)</f>
        <v>6</v>
      </c>
      <c r="G9" s="667"/>
      <c r="H9" s="667"/>
      <c r="I9" s="667"/>
      <c r="J9" s="668"/>
      <c r="K9" s="201"/>
      <c r="L9" s="710"/>
    </row>
    <row r="10" spans="2:12" ht="87" customHeight="1" thickTop="1" x14ac:dyDescent="0.25">
      <c r="B10" s="826" t="s">
        <v>431</v>
      </c>
      <c r="C10" s="767"/>
      <c r="D10" s="189">
        <v>3</v>
      </c>
      <c r="E10" s="601"/>
      <c r="F10" s="451" t="s">
        <v>13</v>
      </c>
      <c r="G10" s="453"/>
      <c r="H10" s="477"/>
      <c r="I10" s="477"/>
      <c r="J10" s="648">
        <f>SUM(G10+H11)</f>
        <v>0</v>
      </c>
      <c r="K10" s="201" t="s">
        <v>163</v>
      </c>
      <c r="L10" s="257"/>
    </row>
    <row r="11" spans="2:12" ht="96" customHeight="1" x14ac:dyDescent="0.25">
      <c r="B11" s="896" t="s">
        <v>432</v>
      </c>
      <c r="C11" s="897"/>
      <c r="D11" s="140">
        <v>3</v>
      </c>
      <c r="E11" s="601"/>
      <c r="F11" s="450" t="s">
        <v>13</v>
      </c>
      <c r="G11" s="447"/>
      <c r="H11" s="446"/>
      <c r="I11" s="447"/>
      <c r="J11" s="681"/>
      <c r="K11" s="201" t="s">
        <v>164</v>
      </c>
      <c r="L11" s="258"/>
    </row>
    <row r="12" spans="2:12" ht="24" customHeight="1" x14ac:dyDescent="0.25">
      <c r="B12" s="774" t="s">
        <v>142</v>
      </c>
      <c r="C12" s="775"/>
      <c r="D12" s="775"/>
      <c r="E12" s="775"/>
      <c r="F12" s="775"/>
      <c r="G12" s="775"/>
      <c r="H12" s="775"/>
      <c r="I12" s="775"/>
      <c r="J12" s="775"/>
      <c r="K12" s="775"/>
      <c r="L12" s="776"/>
    </row>
    <row r="13" spans="2:12" ht="45" customHeight="1" thickBot="1" x14ac:dyDescent="0.3">
      <c r="B13" s="792"/>
      <c r="C13" s="793"/>
      <c r="D13" s="793"/>
      <c r="E13" s="793"/>
      <c r="F13" s="793"/>
      <c r="G13" s="793"/>
      <c r="H13" s="793"/>
      <c r="I13" s="793"/>
      <c r="J13" s="793"/>
      <c r="K13" s="793"/>
      <c r="L13" s="794"/>
    </row>
    <row r="14" spans="2:12" ht="45" customHeight="1" thickBot="1" x14ac:dyDescent="0.3">
      <c r="B14" s="243" t="s">
        <v>9</v>
      </c>
      <c r="C14" s="662" t="s">
        <v>95</v>
      </c>
      <c r="D14" s="663"/>
      <c r="E14" s="569"/>
      <c r="F14" s="312">
        <f>SUM(D15,D16)</f>
        <v>12</v>
      </c>
      <c r="G14" s="667"/>
      <c r="H14" s="667"/>
      <c r="I14" s="667"/>
      <c r="J14" s="668"/>
      <c r="K14" s="317"/>
      <c r="L14" s="379" t="s">
        <v>210</v>
      </c>
    </row>
    <row r="15" spans="2:12" ht="81" customHeight="1" thickTop="1" x14ac:dyDescent="0.25">
      <c r="B15" s="826" t="s">
        <v>433</v>
      </c>
      <c r="C15" s="767"/>
      <c r="D15" s="189">
        <v>4</v>
      </c>
      <c r="E15" s="570"/>
      <c r="F15" s="451" t="s">
        <v>16</v>
      </c>
      <c r="G15" s="453"/>
      <c r="H15" s="477"/>
      <c r="I15" s="477"/>
      <c r="J15" s="632">
        <f>SUM(G15+I16)</f>
        <v>0</v>
      </c>
      <c r="K15" s="201" t="s">
        <v>163</v>
      </c>
      <c r="L15" s="257"/>
    </row>
    <row r="16" spans="2:12" ht="78" customHeight="1" x14ac:dyDescent="0.25">
      <c r="B16" s="685" t="s">
        <v>434</v>
      </c>
      <c r="C16" s="825"/>
      <c r="D16" s="140">
        <v>8</v>
      </c>
      <c r="E16" s="570"/>
      <c r="F16" s="450" t="s">
        <v>96</v>
      </c>
      <c r="G16" s="447"/>
      <c r="H16" s="447"/>
      <c r="I16" s="448" t="str">
        <f>'MSW Interviews'!H41</f>
        <v>0</v>
      </c>
      <c r="J16" s="632"/>
      <c r="K16" s="201" t="s">
        <v>168</v>
      </c>
      <c r="L16" s="406">
        <f>'MSW Interviews'!I41</f>
        <v>0</v>
      </c>
    </row>
    <row r="17" spans="2:12" ht="24" customHeight="1" x14ac:dyDescent="0.25">
      <c r="B17" s="654" t="s">
        <v>142</v>
      </c>
      <c r="C17" s="816"/>
      <c r="D17" s="816"/>
      <c r="E17" s="816"/>
      <c r="F17" s="816"/>
      <c r="G17" s="816"/>
      <c r="H17" s="816"/>
      <c r="I17" s="816"/>
      <c r="J17" s="816"/>
      <c r="K17" s="816"/>
      <c r="L17" s="817"/>
    </row>
    <row r="18" spans="2:12" ht="45" customHeight="1" thickBot="1" x14ac:dyDescent="0.3">
      <c r="B18" s="811"/>
      <c r="C18" s="812"/>
      <c r="D18" s="812"/>
      <c r="E18" s="812"/>
      <c r="F18" s="812"/>
      <c r="G18" s="812"/>
      <c r="H18" s="812"/>
      <c r="I18" s="812"/>
      <c r="J18" s="812"/>
      <c r="K18" s="812"/>
      <c r="L18" s="813"/>
    </row>
    <row r="19" spans="2:12" ht="33" customHeight="1" thickBot="1" x14ac:dyDescent="0.3">
      <c r="B19" s="243" t="s">
        <v>11</v>
      </c>
      <c r="C19" s="662" t="s">
        <v>97</v>
      </c>
      <c r="D19" s="663"/>
      <c r="E19" s="569"/>
      <c r="F19" s="312">
        <f>SUM(D20,D21)</f>
        <v>11</v>
      </c>
      <c r="G19" s="667"/>
      <c r="H19" s="667"/>
      <c r="I19" s="667"/>
      <c r="J19" s="668"/>
      <c r="K19" s="17"/>
      <c r="L19" s="379" t="s">
        <v>210</v>
      </c>
    </row>
    <row r="20" spans="2:12" ht="75" customHeight="1" thickTop="1" x14ac:dyDescent="0.25">
      <c r="B20" s="826" t="s">
        <v>435</v>
      </c>
      <c r="C20" s="767"/>
      <c r="D20" s="189">
        <v>7</v>
      </c>
      <c r="E20" s="570"/>
      <c r="F20" s="451" t="s">
        <v>351</v>
      </c>
      <c r="G20" s="453"/>
      <c r="H20" s="477"/>
      <c r="I20" s="477"/>
      <c r="J20" s="648">
        <f>SUM(G20+I21)</f>
        <v>0</v>
      </c>
      <c r="K20" s="201" t="s">
        <v>163</v>
      </c>
      <c r="L20" s="257"/>
    </row>
    <row r="21" spans="2:12" ht="81" customHeight="1" x14ac:dyDescent="0.25">
      <c r="B21" s="685" t="s">
        <v>436</v>
      </c>
      <c r="C21" s="825"/>
      <c r="D21" s="140">
        <v>4</v>
      </c>
      <c r="E21" s="571"/>
      <c r="F21" s="450" t="s">
        <v>16</v>
      </c>
      <c r="G21" s="447"/>
      <c r="H21" s="447"/>
      <c r="I21" s="448" t="str">
        <f>'MSW Interviews'!H42</f>
        <v>0</v>
      </c>
      <c r="J21" s="681"/>
      <c r="K21" s="201" t="s">
        <v>168</v>
      </c>
      <c r="L21" s="406">
        <f>'MSW Interviews'!I42</f>
        <v>0</v>
      </c>
    </row>
    <row r="22" spans="2:12" ht="24" customHeight="1" x14ac:dyDescent="0.25">
      <c r="B22" s="774" t="s">
        <v>142</v>
      </c>
      <c r="C22" s="775"/>
      <c r="D22" s="775"/>
      <c r="E22" s="775"/>
      <c r="F22" s="775"/>
      <c r="G22" s="775"/>
      <c r="H22" s="775"/>
      <c r="I22" s="775"/>
      <c r="J22" s="775"/>
      <c r="K22" s="775"/>
      <c r="L22" s="776"/>
    </row>
    <row r="23" spans="2:12" ht="45" customHeight="1" thickBot="1" x14ac:dyDescent="0.3">
      <c r="B23" s="811"/>
      <c r="C23" s="812"/>
      <c r="D23" s="812"/>
      <c r="E23" s="812"/>
      <c r="F23" s="812"/>
      <c r="G23" s="812"/>
      <c r="H23" s="812"/>
      <c r="I23" s="812"/>
      <c r="J23" s="812"/>
      <c r="K23" s="812"/>
      <c r="L23" s="813"/>
    </row>
    <row r="24" spans="2:12" ht="33" customHeight="1" thickBot="1" x14ac:dyDescent="0.3">
      <c r="B24" s="243" t="s">
        <v>14</v>
      </c>
      <c r="C24" s="662" t="s">
        <v>98</v>
      </c>
      <c r="D24" s="663"/>
      <c r="E24" s="569"/>
      <c r="F24" s="312">
        <f>SUM(D25,D26)</f>
        <v>12</v>
      </c>
      <c r="G24" s="607"/>
      <c r="H24" s="559"/>
      <c r="I24" s="559"/>
      <c r="J24" s="560"/>
      <c r="K24" s="207"/>
      <c r="L24" s="379" t="s">
        <v>210</v>
      </c>
    </row>
    <row r="25" spans="2:12" ht="72.95" customHeight="1" thickTop="1" x14ac:dyDescent="0.25">
      <c r="B25" s="826" t="s">
        <v>437</v>
      </c>
      <c r="C25" s="767"/>
      <c r="D25" s="189">
        <v>4</v>
      </c>
      <c r="E25" s="570"/>
      <c r="F25" s="451" t="s">
        <v>16</v>
      </c>
      <c r="G25" s="453"/>
      <c r="H25" s="477"/>
      <c r="I25" s="477"/>
      <c r="J25" s="648">
        <f>SUM(G25+I26)</f>
        <v>0</v>
      </c>
      <c r="K25" s="201" t="s">
        <v>163</v>
      </c>
      <c r="L25" s="257"/>
    </row>
    <row r="26" spans="2:12" ht="84" customHeight="1" x14ac:dyDescent="0.25">
      <c r="B26" s="685" t="s">
        <v>438</v>
      </c>
      <c r="C26" s="825"/>
      <c r="D26" s="140">
        <v>8</v>
      </c>
      <c r="E26" s="571"/>
      <c r="F26" s="450" t="s">
        <v>96</v>
      </c>
      <c r="G26" s="447"/>
      <c r="H26" s="447"/>
      <c r="I26" s="448" t="str">
        <f>'JHSC Interviews'!G7</f>
        <v>0</v>
      </c>
      <c r="J26" s="681"/>
      <c r="K26" s="201" t="s">
        <v>168</v>
      </c>
      <c r="L26" s="406">
        <f>'JHSC Interviews'!H7</f>
        <v>0</v>
      </c>
    </row>
    <row r="27" spans="2:12" s="318" customFormat="1" ht="24" customHeight="1" x14ac:dyDescent="0.25">
      <c r="B27" s="654" t="s">
        <v>142</v>
      </c>
      <c r="C27" s="816"/>
      <c r="D27" s="816"/>
      <c r="E27" s="816"/>
      <c r="F27" s="816"/>
      <c r="G27" s="816"/>
      <c r="H27" s="816"/>
      <c r="I27" s="816"/>
      <c r="J27" s="816"/>
      <c r="K27" s="816"/>
      <c r="L27" s="817"/>
    </row>
    <row r="28" spans="2:12" ht="45" customHeight="1" thickBot="1" x14ac:dyDescent="0.3">
      <c r="B28" s="811"/>
      <c r="C28" s="812"/>
      <c r="D28" s="812"/>
      <c r="E28" s="812"/>
      <c r="F28" s="812"/>
      <c r="G28" s="812"/>
      <c r="H28" s="812"/>
      <c r="I28" s="812"/>
      <c r="J28" s="812"/>
      <c r="K28" s="812"/>
      <c r="L28" s="813"/>
    </row>
    <row r="29" spans="2:12" ht="33" customHeight="1" thickBot="1" x14ac:dyDescent="0.3">
      <c r="B29" s="243" t="s">
        <v>17</v>
      </c>
      <c r="C29" s="662" t="s">
        <v>99</v>
      </c>
      <c r="D29" s="663"/>
      <c r="E29" s="569"/>
      <c r="F29" s="312">
        <f>D30</f>
        <v>5</v>
      </c>
      <c r="G29" s="667"/>
      <c r="H29" s="667"/>
      <c r="I29" s="667"/>
      <c r="J29" s="668"/>
      <c r="K29" s="207"/>
      <c r="L29" s="379" t="s">
        <v>210</v>
      </c>
    </row>
    <row r="30" spans="2:12" ht="75.75" customHeight="1" thickTop="1" x14ac:dyDescent="0.25">
      <c r="B30" s="814" t="s">
        <v>537</v>
      </c>
      <c r="C30" s="675"/>
      <c r="D30" s="197">
        <v>5</v>
      </c>
      <c r="E30" s="571"/>
      <c r="F30" s="449" t="s">
        <v>8</v>
      </c>
      <c r="G30" s="443"/>
      <c r="H30" s="494"/>
      <c r="I30" s="494"/>
      <c r="J30" s="466">
        <f>G30</f>
        <v>0</v>
      </c>
      <c r="K30" s="201" t="s">
        <v>163</v>
      </c>
      <c r="L30" s="256"/>
    </row>
    <row r="31" spans="2:12" ht="24" customHeight="1" x14ac:dyDescent="0.25">
      <c r="B31" s="774" t="s">
        <v>142</v>
      </c>
      <c r="C31" s="775"/>
      <c r="D31" s="775"/>
      <c r="E31" s="775"/>
      <c r="F31" s="775"/>
      <c r="G31" s="775"/>
      <c r="H31" s="775"/>
      <c r="I31" s="775"/>
      <c r="J31" s="775"/>
      <c r="K31" s="775"/>
      <c r="L31" s="776"/>
    </row>
    <row r="32" spans="2:12" ht="45" customHeight="1" thickBot="1" x14ac:dyDescent="0.3">
      <c r="B32" s="792"/>
      <c r="C32" s="793"/>
      <c r="D32" s="793"/>
      <c r="E32" s="793"/>
      <c r="F32" s="793"/>
      <c r="G32" s="793"/>
      <c r="H32" s="793"/>
      <c r="I32" s="793"/>
      <c r="J32" s="793"/>
      <c r="K32" s="793"/>
      <c r="L32" s="794"/>
    </row>
    <row r="33" spans="2:12" ht="33" customHeight="1" thickBot="1" x14ac:dyDescent="0.3">
      <c r="B33" s="243" t="s">
        <v>19</v>
      </c>
      <c r="C33" s="551" t="s">
        <v>100</v>
      </c>
      <c r="D33" s="552"/>
      <c r="E33" s="569"/>
      <c r="F33" s="312">
        <f>SUM(D34,D35)</f>
        <v>11</v>
      </c>
      <c r="G33" s="607"/>
      <c r="H33" s="559"/>
      <c r="I33" s="559"/>
      <c r="J33" s="560"/>
      <c r="K33" s="207"/>
      <c r="L33" s="379" t="s">
        <v>210</v>
      </c>
    </row>
    <row r="34" spans="2:12" ht="97.5" customHeight="1" thickTop="1" x14ac:dyDescent="0.25">
      <c r="B34" s="898" t="s">
        <v>482</v>
      </c>
      <c r="C34" s="767"/>
      <c r="D34" s="197">
        <v>7</v>
      </c>
      <c r="E34" s="570"/>
      <c r="F34" s="449" t="s">
        <v>351</v>
      </c>
      <c r="G34" s="443"/>
      <c r="H34" s="494"/>
      <c r="I34" s="494"/>
      <c r="J34" s="632">
        <f>SUM(G34+I35)</f>
        <v>0</v>
      </c>
      <c r="K34" s="201" t="s">
        <v>163</v>
      </c>
      <c r="L34" s="257"/>
    </row>
    <row r="35" spans="2:12" ht="96" customHeight="1" x14ac:dyDescent="0.25">
      <c r="B35" s="685" t="s">
        <v>439</v>
      </c>
      <c r="C35" s="825"/>
      <c r="D35" s="140">
        <v>4</v>
      </c>
      <c r="E35" s="570"/>
      <c r="F35" s="450" t="s">
        <v>16</v>
      </c>
      <c r="G35" s="447"/>
      <c r="H35" s="447"/>
      <c r="I35" s="448" t="str">
        <f>'MSW Interviews'!H43</f>
        <v>0</v>
      </c>
      <c r="J35" s="632"/>
      <c r="K35" s="201" t="s">
        <v>168</v>
      </c>
      <c r="L35" s="406">
        <f>'MSW Interviews'!I43</f>
        <v>0</v>
      </c>
    </row>
    <row r="36" spans="2:12" ht="24" customHeight="1" x14ac:dyDescent="0.25">
      <c r="B36" s="774" t="s">
        <v>142</v>
      </c>
      <c r="C36" s="775"/>
      <c r="D36" s="775"/>
      <c r="E36" s="775"/>
      <c r="F36" s="775"/>
      <c r="G36" s="775"/>
      <c r="H36" s="775"/>
      <c r="I36" s="775"/>
      <c r="J36" s="775"/>
      <c r="K36" s="775"/>
      <c r="L36" s="776"/>
    </row>
    <row r="37" spans="2:12" ht="45" customHeight="1" thickBot="1" x14ac:dyDescent="0.3">
      <c r="B37" s="811"/>
      <c r="C37" s="812"/>
      <c r="D37" s="812"/>
      <c r="E37" s="812"/>
      <c r="F37" s="812"/>
      <c r="G37" s="812"/>
      <c r="H37" s="812"/>
      <c r="I37" s="812"/>
      <c r="J37" s="812"/>
      <c r="K37" s="812"/>
      <c r="L37" s="813"/>
    </row>
    <row r="38" spans="2:12" ht="45" customHeight="1" thickBot="1" x14ac:dyDescent="0.3">
      <c r="B38" s="243" t="s">
        <v>21</v>
      </c>
      <c r="C38" s="551" t="s">
        <v>101</v>
      </c>
      <c r="D38" s="552"/>
      <c r="E38" s="569"/>
      <c r="F38" s="312">
        <f>SUM(D39,D40)</f>
        <v>12</v>
      </c>
      <c r="G38" s="607"/>
      <c r="H38" s="559"/>
      <c r="I38" s="559"/>
      <c r="J38" s="560"/>
      <c r="K38" s="207"/>
      <c r="L38" s="379" t="s">
        <v>210</v>
      </c>
    </row>
    <row r="39" spans="2:12" ht="102" customHeight="1" thickTop="1" x14ac:dyDescent="0.25">
      <c r="B39" s="644" t="s">
        <v>483</v>
      </c>
      <c r="C39" s="634"/>
      <c r="D39" s="197">
        <v>4</v>
      </c>
      <c r="E39" s="570"/>
      <c r="F39" s="449" t="s">
        <v>16</v>
      </c>
      <c r="G39" s="443"/>
      <c r="H39" s="494"/>
      <c r="I39" s="494"/>
      <c r="J39" s="632">
        <f>SUM(G39+I40)</f>
        <v>0</v>
      </c>
      <c r="K39" s="201" t="s">
        <v>163</v>
      </c>
      <c r="L39" s="257"/>
    </row>
    <row r="40" spans="2:12" ht="99" customHeight="1" x14ac:dyDescent="0.25">
      <c r="B40" s="574" t="s">
        <v>440</v>
      </c>
      <c r="C40" s="567"/>
      <c r="D40" s="140">
        <v>8</v>
      </c>
      <c r="E40" s="571"/>
      <c r="F40" s="450" t="s">
        <v>96</v>
      </c>
      <c r="G40" s="447"/>
      <c r="H40" s="447"/>
      <c r="I40" s="448" t="str">
        <f>'MSW Interviews'!H44</f>
        <v>0</v>
      </c>
      <c r="J40" s="632"/>
      <c r="K40" s="201" t="s">
        <v>168</v>
      </c>
      <c r="L40" s="406">
        <f>'MSW Interviews'!I44</f>
        <v>0</v>
      </c>
    </row>
    <row r="41" spans="2:12" ht="24" customHeight="1" x14ac:dyDescent="0.25">
      <c r="B41" s="654" t="s">
        <v>142</v>
      </c>
      <c r="C41" s="816"/>
      <c r="D41" s="816"/>
      <c r="E41" s="816"/>
      <c r="F41" s="816"/>
      <c r="G41" s="816"/>
      <c r="H41" s="816"/>
      <c r="I41" s="816"/>
      <c r="J41" s="816"/>
      <c r="K41" s="816"/>
      <c r="L41" s="817"/>
    </row>
    <row r="42" spans="2:12" ht="45" customHeight="1" thickBot="1" x14ac:dyDescent="0.3">
      <c r="B42" s="892"/>
      <c r="C42" s="893"/>
      <c r="D42" s="893"/>
      <c r="E42" s="893"/>
      <c r="F42" s="893"/>
      <c r="G42" s="893"/>
      <c r="H42" s="893"/>
      <c r="I42" s="893"/>
      <c r="J42" s="893"/>
      <c r="K42" s="893"/>
      <c r="L42" s="894"/>
    </row>
    <row r="43" spans="2:12" ht="30" customHeight="1" thickTop="1" thickBot="1" x14ac:dyDescent="0.3">
      <c r="B43" s="881"/>
      <c r="C43" s="882"/>
      <c r="D43" s="158">
        <f>SUM(F9,F14,F19,F24,F29,F33,F38)</f>
        <v>69</v>
      </c>
      <c r="E43" s="891"/>
      <c r="F43" s="653"/>
      <c r="G43" s="157" t="s">
        <v>25</v>
      </c>
      <c r="H43" s="157" t="s">
        <v>26</v>
      </c>
      <c r="I43" s="157" t="s">
        <v>27</v>
      </c>
      <c r="J43" s="158" t="s">
        <v>28</v>
      </c>
    </row>
    <row r="44" spans="2:12" ht="30" customHeight="1" thickBot="1" x14ac:dyDescent="0.3">
      <c r="B44" s="2"/>
      <c r="C44" s="27"/>
      <c r="D44" s="28"/>
      <c r="E44" s="645" t="s">
        <v>29</v>
      </c>
      <c r="F44" s="647"/>
      <c r="G44" s="55">
        <f>SUM(G10,G15,G20,G25,G30:G30,G34,G39)</f>
        <v>0</v>
      </c>
      <c r="H44" s="56">
        <f>SUM(H11)</f>
        <v>0</v>
      </c>
      <c r="I44" s="57">
        <f>SUM(I16+I21+I26+I35+I40)</f>
        <v>0</v>
      </c>
      <c r="J44" s="29">
        <f>SUM(G44:I44)</f>
        <v>0</v>
      </c>
    </row>
    <row r="45" spans="2:12" ht="30" customHeight="1" thickBot="1" x14ac:dyDescent="0.3">
      <c r="B45" s="5"/>
      <c r="C45" s="30"/>
      <c r="D45" s="30"/>
      <c r="E45" s="645" t="s">
        <v>30</v>
      </c>
      <c r="F45" s="647"/>
      <c r="G45" s="58">
        <f>G44/F48</f>
        <v>0</v>
      </c>
      <c r="H45" s="59">
        <f>H44/F49</f>
        <v>0</v>
      </c>
      <c r="I45" s="60">
        <f>I44/F50</f>
        <v>0</v>
      </c>
      <c r="J45" s="31">
        <f>J44/F51</f>
        <v>0</v>
      </c>
    </row>
    <row r="46" spans="2:12" ht="30" customHeight="1" thickBot="1" x14ac:dyDescent="0.3">
      <c r="B46" s="5"/>
      <c r="C46" s="30"/>
      <c r="D46" s="30"/>
      <c r="E46" s="32"/>
      <c r="F46" s="32"/>
      <c r="G46" s="7"/>
      <c r="H46" s="7"/>
      <c r="I46" s="7"/>
      <c r="J46" s="33"/>
    </row>
    <row r="47" spans="2:12" ht="30" customHeight="1" thickBot="1" x14ac:dyDescent="0.3">
      <c r="B47" s="5"/>
      <c r="C47" s="30"/>
      <c r="D47" s="30"/>
      <c r="E47" s="645" t="s">
        <v>148</v>
      </c>
      <c r="F47" s="646"/>
      <c r="G47" s="647"/>
      <c r="H47" s="7"/>
      <c r="I47" s="7"/>
      <c r="J47" s="33"/>
    </row>
    <row r="48" spans="2:12" ht="30" customHeight="1" thickBot="1" x14ac:dyDescent="0.3">
      <c r="B48" s="24"/>
      <c r="C48" s="95"/>
      <c r="D48" s="96"/>
      <c r="E48" s="167" t="s">
        <v>25</v>
      </c>
      <c r="F48" s="8">
        <f>SUM(D10,D15,D20,D25,D30,D34,D39)</f>
        <v>34</v>
      </c>
      <c r="G48" s="9">
        <f>F48/$F$51</f>
        <v>0.49275362318840582</v>
      </c>
      <c r="H48" s="95"/>
      <c r="I48" s="95"/>
      <c r="J48" s="35"/>
    </row>
    <row r="49" spans="2:10" ht="30" customHeight="1" thickBot="1" x14ac:dyDescent="0.3">
      <c r="B49" s="24"/>
      <c r="C49" s="95"/>
      <c r="D49" s="96"/>
      <c r="E49" s="167" t="s">
        <v>26</v>
      </c>
      <c r="F49" s="10">
        <f>SUM(D11)</f>
        <v>3</v>
      </c>
      <c r="G49" s="11">
        <f>F49/$F$51</f>
        <v>4.3478260869565216E-2</v>
      </c>
      <c r="H49" s="95"/>
      <c r="I49" s="95"/>
      <c r="J49" s="35"/>
    </row>
    <row r="50" spans="2:10" ht="30" customHeight="1" thickBot="1" x14ac:dyDescent="0.3">
      <c r="B50" s="24"/>
      <c r="C50" s="95"/>
      <c r="D50" s="96"/>
      <c r="E50" s="167" t="s">
        <v>27</v>
      </c>
      <c r="F50" s="12">
        <f>SUM(D16,D21,D26,D35,D40)</f>
        <v>32</v>
      </c>
      <c r="G50" s="13">
        <f>F50/$F$51</f>
        <v>0.46376811594202899</v>
      </c>
      <c r="H50" s="95"/>
      <c r="I50" s="95"/>
      <c r="J50" s="35"/>
    </row>
    <row r="51" spans="2:10" ht="30" customHeight="1" thickBot="1" x14ac:dyDescent="0.3">
      <c r="B51" s="24"/>
      <c r="C51" s="95"/>
      <c r="D51" s="96"/>
      <c r="E51" s="316"/>
      <c r="F51" s="14">
        <f>SUM(F48:F50)</f>
        <v>69</v>
      </c>
      <c r="G51" s="15">
        <f>SUM(G48:G50)</f>
        <v>1</v>
      </c>
      <c r="H51" s="95"/>
      <c r="I51" s="95"/>
      <c r="J51" s="35"/>
    </row>
    <row r="52" spans="2:10" ht="50.1" customHeight="1" x14ac:dyDescent="0.25">
      <c r="B52" s="24"/>
      <c r="C52" s="95"/>
      <c r="D52" s="96"/>
      <c r="E52" s="95"/>
      <c r="F52" s="96"/>
      <c r="G52" s="95"/>
      <c r="H52" s="95"/>
      <c r="I52" s="95"/>
      <c r="J52" s="35"/>
    </row>
    <row r="53" spans="2:10" ht="50.1" customHeight="1" x14ac:dyDescent="0.25">
      <c r="B53" s="24"/>
      <c r="C53" s="95"/>
      <c r="D53" s="96"/>
      <c r="E53" s="95"/>
      <c r="F53" s="97"/>
      <c r="G53" s="98"/>
      <c r="H53" s="98"/>
      <c r="I53" s="98"/>
      <c r="J53" s="34"/>
    </row>
    <row r="54" spans="2:10" ht="50.1" customHeight="1" x14ac:dyDescent="0.25">
      <c r="B54" s="24"/>
      <c r="C54" s="95"/>
      <c r="D54" s="96"/>
      <c r="E54" s="95"/>
      <c r="F54" s="97"/>
      <c r="G54" s="98"/>
      <c r="H54" s="98"/>
      <c r="I54" s="98"/>
      <c r="J54" s="34"/>
    </row>
    <row r="55" spans="2:10" ht="50.1" customHeight="1" x14ac:dyDescent="0.25">
      <c r="B55" s="24"/>
      <c r="C55" s="95"/>
      <c r="D55" s="96"/>
      <c r="E55" s="95"/>
      <c r="F55" s="97"/>
      <c r="G55" s="98"/>
      <c r="H55" s="98"/>
      <c r="I55" s="98"/>
      <c r="J55" s="34"/>
    </row>
    <row r="56" spans="2:10" ht="50.1" customHeight="1" x14ac:dyDescent="0.25">
      <c r="B56" s="24"/>
      <c r="C56" s="95"/>
      <c r="D56" s="96"/>
      <c r="E56" s="95"/>
      <c r="F56" s="97"/>
      <c r="G56" s="98"/>
      <c r="H56" s="98"/>
      <c r="I56" s="98"/>
      <c r="J56" s="34"/>
    </row>
    <row r="57" spans="2:10" ht="50.1" customHeight="1" x14ac:dyDescent="0.25">
      <c r="B57" s="24"/>
      <c r="C57" s="95"/>
      <c r="D57" s="96"/>
      <c r="E57" s="95"/>
      <c r="F57" s="97"/>
      <c r="G57" s="98"/>
      <c r="H57" s="98"/>
      <c r="I57" s="98"/>
      <c r="J57" s="34"/>
    </row>
    <row r="58" spans="2:10" ht="50.1" customHeight="1" x14ac:dyDescent="0.25">
      <c r="B58" s="24"/>
      <c r="C58" s="95"/>
      <c r="D58" s="96"/>
      <c r="E58" s="95"/>
      <c r="F58" s="96"/>
      <c r="G58" s="98"/>
      <c r="H58" s="98"/>
      <c r="I58" s="98"/>
      <c r="J58" s="35"/>
    </row>
    <row r="59" spans="2:10" s="18" customFormat="1" ht="50.1" customHeight="1" x14ac:dyDescent="0.25">
      <c r="B59" s="24"/>
      <c r="C59" s="95"/>
      <c r="D59" s="96"/>
      <c r="E59" s="95"/>
      <c r="F59" s="96"/>
      <c r="G59" s="98"/>
      <c r="H59" s="98"/>
      <c r="I59" s="98"/>
      <c r="J59" s="35"/>
    </row>
    <row r="60" spans="2:10" s="18" customFormat="1" ht="50.1" customHeight="1" x14ac:dyDescent="0.25">
      <c r="B60" s="24"/>
      <c r="C60" s="95"/>
      <c r="D60" s="96"/>
      <c r="E60" s="95"/>
      <c r="F60" s="96"/>
      <c r="G60" s="98"/>
      <c r="H60" s="98"/>
      <c r="I60" s="98"/>
      <c r="J60" s="35"/>
    </row>
    <row r="61" spans="2:10" s="18" customFormat="1" ht="50.1" customHeight="1" x14ac:dyDescent="0.25">
      <c r="B61" s="24"/>
      <c r="C61" s="95"/>
      <c r="D61" s="96"/>
      <c r="E61" s="95"/>
      <c r="F61" s="96"/>
      <c r="G61" s="98"/>
      <c r="H61" s="98"/>
      <c r="I61" s="98"/>
      <c r="J61" s="35"/>
    </row>
    <row r="62" spans="2:10" s="18" customFormat="1" ht="50.1" customHeight="1" x14ac:dyDescent="0.25">
      <c r="B62" s="24"/>
      <c r="C62" s="95"/>
      <c r="D62" s="96"/>
      <c r="E62" s="95"/>
      <c r="F62" s="97"/>
      <c r="G62" s="98"/>
      <c r="H62" s="98"/>
      <c r="I62" s="98"/>
      <c r="J62" s="35"/>
    </row>
    <row r="63" spans="2:10" s="18" customFormat="1" ht="50.1" customHeight="1" x14ac:dyDescent="0.25">
      <c r="B63" s="36"/>
      <c r="C63" s="95"/>
      <c r="D63" s="96"/>
      <c r="E63" s="95"/>
      <c r="F63" s="97"/>
      <c r="G63" s="98"/>
      <c r="H63" s="98"/>
      <c r="I63" s="98"/>
      <c r="J63" s="35"/>
    </row>
    <row r="64" spans="2:10" s="18" customFormat="1" ht="50.1" customHeight="1" x14ac:dyDescent="0.25">
      <c r="B64" s="24"/>
      <c r="C64" s="95"/>
      <c r="D64" s="96"/>
      <c r="E64" s="95"/>
      <c r="F64" s="96"/>
      <c r="G64" s="98"/>
      <c r="H64" s="98"/>
      <c r="I64" s="98"/>
      <c r="J64" s="35"/>
    </row>
    <row r="65" spans="2:10" s="18" customFormat="1" ht="50.1" customHeight="1" x14ac:dyDescent="0.25">
      <c r="B65" s="24"/>
      <c r="C65" s="95"/>
      <c r="D65" s="96"/>
      <c r="E65" s="95"/>
      <c r="F65" s="96"/>
      <c r="G65" s="98"/>
      <c r="H65" s="98"/>
      <c r="I65" s="98"/>
      <c r="J65" s="35"/>
    </row>
    <row r="66" spans="2:10" s="18" customFormat="1" ht="48.75" customHeight="1" x14ac:dyDescent="0.25">
      <c r="B66" s="24"/>
      <c r="C66" s="95"/>
      <c r="D66" s="96"/>
      <c r="E66" s="95"/>
      <c r="F66" s="96"/>
      <c r="G66" s="98"/>
      <c r="H66" s="98"/>
      <c r="I66" s="98"/>
      <c r="J66" s="35"/>
    </row>
    <row r="67" spans="2:10" s="18" customFormat="1" ht="50.1" customHeight="1" x14ac:dyDescent="0.25">
      <c r="B67" s="24"/>
      <c r="C67" s="95"/>
      <c r="D67" s="96"/>
      <c r="E67" s="95"/>
      <c r="F67" s="96"/>
      <c r="G67" s="98"/>
      <c r="H67" s="98"/>
      <c r="I67" s="98"/>
      <c r="J67" s="35"/>
    </row>
    <row r="68" spans="2:10" s="18" customFormat="1" ht="50.1" customHeight="1" x14ac:dyDescent="0.25">
      <c r="B68" s="24"/>
      <c r="C68" s="95"/>
      <c r="D68" s="96"/>
      <c r="E68" s="95"/>
      <c r="F68" s="96"/>
      <c r="G68" s="98"/>
      <c r="H68" s="98"/>
      <c r="I68" s="98"/>
      <c r="J68" s="35"/>
    </row>
    <row r="69" spans="2:10" s="18" customFormat="1" ht="50.1" customHeight="1" x14ac:dyDescent="0.25">
      <c r="B69" s="24"/>
      <c r="C69" s="95"/>
      <c r="D69" s="96"/>
      <c r="E69" s="95"/>
      <c r="F69" s="96"/>
      <c r="G69" s="98"/>
      <c r="H69" s="98"/>
      <c r="I69" s="98"/>
      <c r="J69" s="35"/>
    </row>
    <row r="70" spans="2:10" s="18" customFormat="1" ht="50.1" customHeight="1" x14ac:dyDescent="0.25">
      <c r="B70" s="24"/>
      <c r="C70" s="95"/>
      <c r="D70" s="96"/>
      <c r="E70" s="95"/>
      <c r="F70" s="96"/>
      <c r="G70" s="98"/>
      <c r="H70" s="98"/>
      <c r="I70" s="98"/>
      <c r="J70" s="35"/>
    </row>
    <row r="71" spans="2:10" s="18" customFormat="1" ht="50.1" customHeight="1" x14ac:dyDescent="0.25">
      <c r="B71" s="24"/>
      <c r="C71" s="95"/>
      <c r="D71" s="96"/>
      <c r="E71" s="95"/>
      <c r="F71" s="97"/>
      <c r="G71" s="98"/>
      <c r="H71" s="98"/>
      <c r="I71" s="98"/>
      <c r="J71" s="35"/>
    </row>
    <row r="72" spans="2:10" s="18" customFormat="1" ht="50.1" customHeight="1" x14ac:dyDescent="0.25">
      <c r="B72" s="36"/>
      <c r="C72" s="95"/>
      <c r="D72" s="96"/>
      <c r="E72" s="95"/>
      <c r="F72" s="97"/>
      <c r="G72" s="98"/>
      <c r="H72" s="98"/>
      <c r="I72" s="98"/>
      <c r="J72" s="35"/>
    </row>
    <row r="73" spans="2:10" s="18" customFormat="1" ht="50.1" customHeight="1" x14ac:dyDescent="0.25">
      <c r="B73" s="24"/>
      <c r="C73" s="95"/>
      <c r="D73" s="96"/>
      <c r="E73" s="95"/>
      <c r="F73" s="96"/>
      <c r="G73" s="98"/>
      <c r="H73" s="98"/>
      <c r="I73" s="98"/>
      <c r="J73" s="35"/>
    </row>
    <row r="74" spans="2:10" s="18" customFormat="1" ht="50.1" customHeight="1" x14ac:dyDescent="0.25">
      <c r="B74" s="24"/>
      <c r="C74" s="95"/>
      <c r="D74" s="96"/>
      <c r="E74" s="95"/>
      <c r="F74" s="96"/>
      <c r="G74" s="98"/>
      <c r="H74" s="98"/>
      <c r="I74" s="98"/>
      <c r="J74" s="35"/>
    </row>
    <row r="75" spans="2:10" s="18" customFormat="1" ht="50.1" customHeight="1" x14ac:dyDescent="0.25">
      <c r="B75" s="24"/>
      <c r="C75" s="95"/>
      <c r="D75" s="96"/>
      <c r="E75" s="95"/>
      <c r="F75" s="96"/>
      <c r="G75" s="98"/>
      <c r="H75" s="98"/>
      <c r="I75" s="98"/>
      <c r="J75" s="35"/>
    </row>
    <row r="76" spans="2:10" s="18" customFormat="1" ht="50.1" customHeight="1" x14ac:dyDescent="0.25">
      <c r="B76" s="24"/>
      <c r="C76" s="95"/>
      <c r="D76" s="96"/>
      <c r="E76" s="95"/>
      <c r="F76" s="96"/>
      <c r="G76" s="98"/>
      <c r="H76" s="98"/>
      <c r="I76" s="98"/>
      <c r="J76" s="35"/>
    </row>
    <row r="77" spans="2:10" s="18" customFormat="1" ht="50.1" customHeight="1" x14ac:dyDescent="0.25">
      <c r="B77" s="24"/>
      <c r="C77" s="95"/>
      <c r="D77" s="96"/>
      <c r="E77" s="95"/>
      <c r="F77" s="96"/>
      <c r="G77" s="98"/>
      <c r="H77" s="98"/>
      <c r="I77" s="98"/>
      <c r="J77" s="35"/>
    </row>
    <row r="78" spans="2:10" s="18" customFormat="1" ht="50.1" customHeight="1" x14ac:dyDescent="0.25">
      <c r="B78" s="24"/>
      <c r="C78" s="95"/>
      <c r="D78" s="96"/>
      <c r="E78" s="95"/>
      <c r="F78" s="97"/>
      <c r="G78" s="98"/>
      <c r="H78" s="98"/>
      <c r="I78" s="98"/>
      <c r="J78" s="35"/>
    </row>
    <row r="79" spans="2:10" s="18" customFormat="1" ht="50.1" customHeight="1" x14ac:dyDescent="0.25">
      <c r="B79" s="36"/>
      <c r="C79" s="95"/>
      <c r="D79" s="96"/>
      <c r="E79" s="95"/>
      <c r="F79" s="97"/>
      <c r="G79" s="98"/>
      <c r="H79" s="98"/>
      <c r="I79" s="98"/>
      <c r="J79" s="35"/>
    </row>
    <row r="80" spans="2:10" s="18" customFormat="1" ht="50.1" customHeight="1" x14ac:dyDescent="0.25">
      <c r="B80" s="24"/>
      <c r="C80" s="95"/>
      <c r="D80" s="96"/>
      <c r="E80" s="95"/>
      <c r="F80" s="96"/>
      <c r="G80" s="98"/>
      <c r="H80" s="98"/>
      <c r="I80" s="98"/>
      <c r="J80" s="35"/>
    </row>
    <row r="81" spans="2:10" s="18" customFormat="1" ht="50.1" customHeight="1" x14ac:dyDescent="0.25">
      <c r="B81" s="24"/>
      <c r="C81" s="95"/>
      <c r="D81" s="96"/>
      <c r="E81" s="95"/>
      <c r="F81" s="96"/>
      <c r="G81" s="98"/>
      <c r="H81" s="98"/>
      <c r="I81" s="98"/>
      <c r="J81" s="35"/>
    </row>
    <row r="82" spans="2:10" s="18" customFormat="1" ht="50.1" customHeight="1" x14ac:dyDescent="0.25">
      <c r="B82" s="24"/>
      <c r="C82" s="95"/>
      <c r="D82" s="96"/>
      <c r="E82" s="95"/>
      <c r="F82" s="96"/>
      <c r="G82" s="98"/>
      <c r="H82" s="98"/>
      <c r="I82" s="98"/>
      <c r="J82" s="35"/>
    </row>
    <row r="83" spans="2:10" s="18" customFormat="1" ht="50.1" customHeight="1" x14ac:dyDescent="0.25">
      <c r="B83" s="24"/>
      <c r="C83" s="95"/>
      <c r="D83" s="96"/>
      <c r="E83" s="95"/>
      <c r="F83" s="96"/>
      <c r="G83" s="98"/>
      <c r="H83" s="98"/>
      <c r="I83" s="98"/>
      <c r="J83" s="34"/>
    </row>
    <row r="84" spans="2:10" s="18" customFormat="1" ht="50.1" customHeight="1" x14ac:dyDescent="0.25">
      <c r="B84" s="24"/>
      <c r="C84" s="95"/>
      <c r="D84" s="96"/>
      <c r="E84" s="95"/>
      <c r="F84" s="96"/>
      <c r="G84" s="98"/>
      <c r="H84" s="98"/>
      <c r="I84" s="98"/>
      <c r="J84" s="34"/>
    </row>
    <row r="85" spans="2:10" s="18" customFormat="1" ht="50.1" customHeight="1" x14ac:dyDescent="0.25">
      <c r="B85" s="24"/>
      <c r="C85" s="95"/>
      <c r="D85" s="96"/>
      <c r="E85" s="95"/>
      <c r="F85" s="96"/>
      <c r="G85" s="98"/>
      <c r="H85" s="98"/>
      <c r="I85" s="98"/>
      <c r="J85" s="34"/>
    </row>
    <row r="86" spans="2:10" s="18" customFormat="1" ht="50.1" customHeight="1" x14ac:dyDescent="0.25">
      <c r="B86" s="24"/>
      <c r="C86" s="95"/>
      <c r="D86" s="96"/>
      <c r="E86" s="95"/>
      <c r="F86" s="96"/>
      <c r="G86" s="98"/>
      <c r="H86" s="98"/>
      <c r="I86" s="98"/>
      <c r="J86" s="35"/>
    </row>
    <row r="87" spans="2:10" s="18" customFormat="1" ht="50.1" customHeight="1" x14ac:dyDescent="0.25">
      <c r="B87" s="24"/>
      <c r="C87" s="95"/>
      <c r="D87" s="96"/>
      <c r="E87" s="95"/>
      <c r="F87" s="96"/>
      <c r="G87" s="98"/>
      <c r="H87" s="98"/>
      <c r="I87" s="98"/>
      <c r="J87" s="35"/>
    </row>
    <row r="88" spans="2:10" s="18" customFormat="1" ht="50.1" customHeight="1" x14ac:dyDescent="0.25">
      <c r="B88" s="24"/>
      <c r="C88" s="95"/>
      <c r="D88" s="96"/>
      <c r="E88" s="95"/>
      <c r="F88" s="97"/>
      <c r="G88" s="98"/>
      <c r="H88" s="98"/>
      <c r="I88" s="98"/>
      <c r="J88" s="35"/>
    </row>
    <row r="89" spans="2:10" s="18" customFormat="1" ht="50.1" customHeight="1" x14ac:dyDescent="0.25">
      <c r="B89" s="36"/>
      <c r="C89" s="95"/>
      <c r="D89" s="96"/>
      <c r="E89" s="95"/>
      <c r="F89" s="97"/>
      <c r="G89" s="98"/>
      <c r="H89" s="98"/>
      <c r="I89" s="98"/>
      <c r="J89" s="35"/>
    </row>
    <row r="90" spans="2:10" s="18" customFormat="1" ht="50.1" customHeight="1" x14ac:dyDescent="0.25">
      <c r="B90" s="24"/>
      <c r="C90" s="95"/>
      <c r="D90" s="96"/>
      <c r="E90" s="95"/>
      <c r="F90" s="96"/>
      <c r="G90" s="98"/>
      <c r="H90" s="98"/>
      <c r="I90" s="98"/>
      <c r="J90" s="35"/>
    </row>
    <row r="91" spans="2:10" s="18" customFormat="1" ht="50.1" customHeight="1" x14ac:dyDescent="0.25">
      <c r="B91" s="24"/>
      <c r="C91" s="95"/>
      <c r="D91" s="96"/>
      <c r="E91" s="95"/>
      <c r="F91" s="96"/>
      <c r="G91" s="98"/>
      <c r="H91" s="98"/>
      <c r="I91" s="98"/>
      <c r="J91" s="35"/>
    </row>
    <row r="92" spans="2:10" s="18" customFormat="1" ht="50.1" customHeight="1" x14ac:dyDescent="0.25">
      <c r="B92" s="24"/>
      <c r="C92" s="95"/>
      <c r="D92" s="96"/>
      <c r="E92" s="95"/>
      <c r="F92" s="96"/>
      <c r="G92" s="98"/>
      <c r="H92" s="98"/>
      <c r="I92" s="98"/>
      <c r="J92" s="35"/>
    </row>
    <row r="93" spans="2:10" s="18" customFormat="1" ht="50.1" customHeight="1" x14ac:dyDescent="0.25">
      <c r="B93" s="24"/>
      <c r="C93" s="95"/>
      <c r="D93" s="96"/>
      <c r="E93" s="95"/>
      <c r="F93" s="96"/>
      <c r="G93" s="98"/>
      <c r="H93" s="98"/>
      <c r="I93" s="98"/>
      <c r="J93" s="35"/>
    </row>
    <row r="94" spans="2:10" s="18" customFormat="1" ht="50.1" customHeight="1" x14ac:dyDescent="0.25">
      <c r="B94" s="24"/>
      <c r="C94" s="95"/>
      <c r="D94" s="96"/>
      <c r="E94" s="95"/>
      <c r="F94" s="96"/>
      <c r="G94" s="98"/>
      <c r="H94" s="98"/>
      <c r="I94" s="98"/>
      <c r="J94" s="35"/>
    </row>
    <row r="95" spans="2:10" s="18" customFormat="1" ht="50.1" customHeight="1" x14ac:dyDescent="0.25">
      <c r="B95" s="24"/>
      <c r="C95" s="95"/>
      <c r="D95" s="96"/>
      <c r="E95" s="95"/>
      <c r="F95" s="97"/>
      <c r="G95" s="98"/>
      <c r="H95" s="98"/>
      <c r="I95" s="98"/>
      <c r="J95" s="35"/>
    </row>
    <row r="96" spans="2:10" s="18" customFormat="1" ht="50.1" customHeight="1" x14ac:dyDescent="0.25">
      <c r="B96" s="36"/>
      <c r="C96" s="95"/>
      <c r="D96" s="96"/>
      <c r="E96" s="95"/>
      <c r="F96" s="97"/>
      <c r="G96" s="98"/>
      <c r="H96" s="98"/>
      <c r="I96" s="98"/>
      <c r="J96" s="35"/>
    </row>
    <row r="97" spans="2:10" s="18" customFormat="1" ht="50.1" customHeight="1" x14ac:dyDescent="0.25">
      <c r="B97" s="24"/>
      <c r="C97" s="95"/>
      <c r="D97" s="96"/>
      <c r="E97" s="95"/>
      <c r="F97" s="96"/>
      <c r="G97" s="98"/>
      <c r="H97" s="98"/>
      <c r="I97" s="98"/>
      <c r="J97" s="35"/>
    </row>
    <row r="98" spans="2:10" s="18" customFormat="1" ht="50.1" customHeight="1" x14ac:dyDescent="0.25">
      <c r="B98" s="24"/>
      <c r="C98" s="95"/>
      <c r="D98" s="96"/>
      <c r="E98" s="95"/>
      <c r="F98" s="96"/>
      <c r="G98" s="98"/>
      <c r="H98" s="98"/>
      <c r="I98" s="98"/>
      <c r="J98" s="35"/>
    </row>
    <row r="99" spans="2:10" s="18" customFormat="1" ht="50.1" customHeight="1" x14ac:dyDescent="0.25">
      <c r="B99" s="24"/>
      <c r="C99" s="95"/>
      <c r="D99" s="96"/>
      <c r="E99" s="95"/>
      <c r="F99" s="96"/>
      <c r="G99" s="98"/>
      <c r="H99" s="98"/>
      <c r="I99" s="98"/>
      <c r="J99" s="35"/>
    </row>
    <row r="100" spans="2:10" s="18" customFormat="1" ht="50.1" customHeight="1" x14ac:dyDescent="0.25">
      <c r="B100" s="24"/>
      <c r="C100" s="95"/>
      <c r="D100" s="96"/>
      <c r="E100" s="95"/>
      <c r="F100" s="96"/>
      <c r="G100" s="98"/>
      <c r="H100" s="98"/>
      <c r="I100" s="98"/>
      <c r="J100" s="34"/>
    </row>
    <row r="101" spans="2:10" s="18" customFormat="1" ht="50.1" customHeight="1" x14ac:dyDescent="0.25">
      <c r="B101" s="24"/>
      <c r="C101" s="95"/>
      <c r="D101" s="96"/>
      <c r="E101" s="95"/>
      <c r="F101" s="96"/>
      <c r="G101" s="98"/>
      <c r="H101" s="98"/>
      <c r="I101" s="98"/>
      <c r="J101" s="35"/>
    </row>
    <row r="102" spans="2:10" s="18" customFormat="1" ht="50.1" customHeight="1" x14ac:dyDescent="0.25">
      <c r="B102" s="24"/>
      <c r="C102" s="95"/>
      <c r="D102" s="96"/>
      <c r="E102" s="95"/>
      <c r="F102" s="96"/>
      <c r="G102" s="98"/>
      <c r="H102" s="98"/>
      <c r="I102" s="98"/>
      <c r="J102" s="35"/>
    </row>
    <row r="103" spans="2:10" s="18" customFormat="1" ht="50.1" customHeight="1" x14ac:dyDescent="0.25">
      <c r="B103" s="24"/>
      <c r="C103" s="95"/>
      <c r="D103" s="96"/>
      <c r="E103" s="95"/>
      <c r="F103" s="96"/>
      <c r="G103" s="98"/>
      <c r="H103" s="98"/>
      <c r="I103" s="98"/>
      <c r="J103" s="34"/>
    </row>
    <row r="104" spans="2:10" s="18" customFormat="1" ht="50.1" customHeight="1" x14ac:dyDescent="0.25">
      <c r="B104" s="24"/>
      <c r="C104" s="95"/>
      <c r="D104" s="96"/>
      <c r="E104" s="95"/>
      <c r="F104" s="96"/>
      <c r="G104" s="98"/>
      <c r="H104" s="98"/>
      <c r="I104" s="98"/>
      <c r="J104" s="34"/>
    </row>
    <row r="105" spans="2:10" s="18" customFormat="1" x14ac:dyDescent="0.25">
      <c r="B105" s="37"/>
      <c r="C105" s="95"/>
      <c r="D105" s="101"/>
      <c r="E105" s="1"/>
      <c r="F105" s="101"/>
      <c r="G105" s="1"/>
      <c r="H105" s="1"/>
      <c r="I105" s="1"/>
      <c r="J105" s="26"/>
    </row>
    <row r="106" spans="2:10" s="18" customFormat="1" x14ac:dyDescent="0.25">
      <c r="B106" s="37"/>
      <c r="C106" s="95"/>
      <c r="D106" s="101"/>
      <c r="E106" s="1"/>
      <c r="F106" s="101"/>
      <c r="G106" s="1"/>
      <c r="H106" s="1"/>
      <c r="I106" s="1"/>
      <c r="J106" s="26"/>
    </row>
  </sheetData>
  <sheetProtection algorithmName="SHA-512" hashValue="ZpMNLjQ7s9XTpHpua6imr8TBpgGOk+Fj3b4EEC4QNakcrD2GKI4QlxHNZhmgfZP3Z2QuZEz6wdLq1JYw4aCrlw==" saltValue="uyd65D4A/0yPnwpT3GavJA==" spinCount="100000" sheet="1" objects="1" scenarios="1"/>
  <customSheetViews>
    <customSheetView guid="{3781E168-8419-4FE7-B032-2854CE4BD91E}" scale="80" showGridLines="0" fitToPage="1">
      <selection activeCell="G7" sqref="G7"/>
      <rowBreaks count="1" manualBreakCount="1">
        <brk id="17" max="11" man="1"/>
      </rowBreaks>
      <pageMargins left="0.23622047244094491" right="0.23622047244094491" top="0.23622047244094491" bottom="0.23622047244094491" header="0.31496062992125984" footer="3.937007874015748E-2"/>
      <pageSetup paperSize="5" scale="66" fitToHeight="0" orientation="landscape"/>
      <headerFooter alignWithMargins="0">
        <oddFooter>&amp;L&amp;K000000COR - Large Employer Audit Tool v.2&amp;R&amp;10&amp;K000000&amp;A - Page &amp;P of &amp;N</oddFooter>
      </headerFooter>
    </customSheetView>
  </customSheetViews>
  <mergeCells count="70">
    <mergeCell ref="B32:L32"/>
    <mergeCell ref="B27:L27"/>
    <mergeCell ref="B28:L28"/>
    <mergeCell ref="B34:C34"/>
    <mergeCell ref="B35:C35"/>
    <mergeCell ref="G33:J33"/>
    <mergeCell ref="J34:J35"/>
    <mergeCell ref="B25:C25"/>
    <mergeCell ref="B26:C26"/>
    <mergeCell ref="B30:C30"/>
    <mergeCell ref="B31:L31"/>
    <mergeCell ref="E29:E30"/>
    <mergeCell ref="B18:L18"/>
    <mergeCell ref="B20:C20"/>
    <mergeCell ref="B21:C21"/>
    <mergeCell ref="B22:L22"/>
    <mergeCell ref="B23:L23"/>
    <mergeCell ref="B12:L12"/>
    <mergeCell ref="B13:L13"/>
    <mergeCell ref="B15:C15"/>
    <mergeCell ref="B16:C16"/>
    <mergeCell ref="B17:L17"/>
    <mergeCell ref="E14:E16"/>
    <mergeCell ref="J15:J16"/>
    <mergeCell ref="C14:D14"/>
    <mergeCell ref="G14:J14"/>
    <mergeCell ref="L8:L9"/>
    <mergeCell ref="B10:C10"/>
    <mergeCell ref="B11:C11"/>
    <mergeCell ref="E6:E11"/>
    <mergeCell ref="G5:J5"/>
    <mergeCell ref="B1:L1"/>
    <mergeCell ref="B2:B5"/>
    <mergeCell ref="G24:J24"/>
    <mergeCell ref="B6:D6"/>
    <mergeCell ref="C29:D29"/>
    <mergeCell ref="G29:J29"/>
    <mergeCell ref="J20:J21"/>
    <mergeCell ref="G9:J9"/>
    <mergeCell ref="C2:L2"/>
    <mergeCell ref="C3:L4"/>
    <mergeCell ref="F6:J6"/>
    <mergeCell ref="B7:D7"/>
    <mergeCell ref="C19:D19"/>
    <mergeCell ref="G19:J19"/>
    <mergeCell ref="E19:E21"/>
    <mergeCell ref="B8:D8"/>
    <mergeCell ref="B40:C40"/>
    <mergeCell ref="B43:C43"/>
    <mergeCell ref="G38:J38"/>
    <mergeCell ref="J39:J40"/>
    <mergeCell ref="E38:E40"/>
    <mergeCell ref="C38:D38"/>
    <mergeCell ref="B42:L42"/>
    <mergeCell ref="E47:G47"/>
    <mergeCell ref="E43:F43"/>
    <mergeCell ref="L6:L7"/>
    <mergeCell ref="J10:J11"/>
    <mergeCell ref="C9:D9"/>
    <mergeCell ref="E44:F44"/>
    <mergeCell ref="E45:F45"/>
    <mergeCell ref="C24:D24"/>
    <mergeCell ref="J25:J26"/>
    <mergeCell ref="E24:E26"/>
    <mergeCell ref="E33:E35"/>
    <mergeCell ref="C33:D33"/>
    <mergeCell ref="B36:L36"/>
    <mergeCell ref="B37:L37"/>
    <mergeCell ref="B41:L41"/>
    <mergeCell ref="B39:C39"/>
  </mergeCells>
  <phoneticPr fontId="16" type="noConversion"/>
  <conditionalFormatting sqref="B13:L13">
    <cfRule type="expression" dxfId="101" priority="7">
      <formula>AND($J10&lt;6,ISBLANK($B13))</formula>
    </cfRule>
  </conditionalFormatting>
  <conditionalFormatting sqref="B18:L18">
    <cfRule type="expression" dxfId="100" priority="6">
      <formula>AND($J15&lt;12,ISBLANK($B18))</formula>
    </cfRule>
  </conditionalFormatting>
  <conditionalFormatting sqref="B23:L23">
    <cfRule type="expression" dxfId="99" priority="5">
      <formula>AND($J20&lt;11,ISBLANK($B23))</formula>
    </cfRule>
  </conditionalFormatting>
  <conditionalFormatting sqref="B28:L28">
    <cfRule type="expression" dxfId="98" priority="4">
      <formula>AND($J25&lt;12,ISBLANK($B28))</formula>
    </cfRule>
  </conditionalFormatting>
  <conditionalFormatting sqref="B32:L32">
    <cfRule type="expression" dxfId="97" priority="3">
      <formula>AND($J30&lt;5,ISBLANK($B32))</formula>
    </cfRule>
  </conditionalFormatting>
  <conditionalFormatting sqref="B37:L37">
    <cfRule type="expression" dxfId="96" priority="2">
      <formula>AND($J34&lt;11,ISBLANK($B37))</formula>
    </cfRule>
  </conditionalFormatting>
  <conditionalFormatting sqref="B42:L42">
    <cfRule type="expression" dxfId="95" priority="1">
      <formula>AND($J39&lt;12,ISBLANK($B42))</formula>
    </cfRule>
  </conditionalFormatting>
  <hyperlinks>
    <hyperlink ref="B8:D8" r:id="rId1" display="**If you require any Documents or References, please click here to access AgSafe BC Resources**" xr:uid="{00000000-0004-0000-0700-000000000000}"/>
  </hyperlinks>
  <pageMargins left="0.23622047244094491" right="0.23622047244094491" top="0.23622047244094491" bottom="0.23622047244094491" header="0.31496062992125984" footer="3.937007874015748E-2"/>
  <pageSetup paperSize="5" scale="65" fitToHeight="0" orientation="landscape" r:id="rId2"/>
  <headerFooter alignWithMargins="0">
    <oddFooter>&amp;L&amp;"Calibri,Regular"&amp;9&amp;K000000COR - Large Employer Audit Tool&amp;R&amp;"Calibri,Regular"&amp;9&amp;K000000&amp;A - Page &amp;P of &amp;N</oddFooter>
  </headerFooter>
  <ignoredErrors>
    <ignoredError sqref="B9 B14 B19 B24 B29 B33 B38"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8195" r:id="rId5" name="Button 3">
              <controlPr defaultSize="0" print="0" autoFill="0" autoPict="0" macro="[0]!Sheet8.SpellCheckSheet">
                <anchor moveWithCells="1">
                  <from>
                    <xdr:col>11</xdr:col>
                    <xdr:colOff>2381250</xdr:colOff>
                    <xdr:row>42</xdr:row>
                    <xdr:rowOff>209550</xdr:rowOff>
                  </from>
                  <to>
                    <xdr:col>11</xdr:col>
                    <xdr:colOff>4533900</xdr:colOff>
                    <xdr:row>43</xdr:row>
                    <xdr:rowOff>219075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589199"/>
    <pageSetUpPr fitToPage="1"/>
  </sheetPr>
  <dimension ref="B1:L116"/>
  <sheetViews>
    <sheetView showGridLines="0" zoomScaleNormal="100" zoomScaleSheetLayoutView="50" zoomScalePageLayoutView="80" workbookViewId="0">
      <selection activeCell="G50" sqref="G50"/>
    </sheetView>
  </sheetViews>
  <sheetFormatPr defaultColWidth="8.625" defaultRowHeight="15.75" x14ac:dyDescent="0.25"/>
  <cols>
    <col min="1" max="1" width="2.625" style="1" customWidth="1"/>
    <col min="2" max="2" width="3.75" style="37" customWidth="1"/>
    <col min="3" max="3" width="80.625" style="102" customWidth="1"/>
    <col min="4" max="4" width="9" style="101" hidden="1" customWidth="1"/>
    <col min="5" max="5" width="2.625" style="1" customWidth="1"/>
    <col min="6" max="6" width="11.125" style="101" bestFit="1" customWidth="1"/>
    <col min="7" max="7" width="10.375" style="1" customWidth="1"/>
    <col min="8" max="8" width="11.875" style="1" customWidth="1"/>
    <col min="9" max="9" width="10.375" style="1" customWidth="1"/>
    <col min="10" max="10" width="12.125" style="1" customWidth="1"/>
    <col min="11" max="11" width="4.25" style="18" customWidth="1"/>
    <col min="12" max="12" width="94.625" style="1" customWidth="1"/>
    <col min="13" max="16384" width="8.625" style="1"/>
  </cols>
  <sheetData>
    <row r="1" spans="2:12" ht="24" customHeight="1" thickTop="1" x14ac:dyDescent="0.25">
      <c r="B1" s="548" t="s">
        <v>129</v>
      </c>
      <c r="C1" s="549"/>
      <c r="D1" s="549"/>
      <c r="E1" s="549"/>
      <c r="F1" s="549"/>
      <c r="G1" s="549"/>
      <c r="H1" s="549"/>
      <c r="I1" s="549"/>
      <c r="J1" s="549"/>
      <c r="K1" s="549"/>
      <c r="L1" s="550"/>
    </row>
    <row r="2" spans="2:12" ht="21" customHeight="1" x14ac:dyDescent="0.25">
      <c r="B2" s="860"/>
      <c r="C2" s="702" t="s">
        <v>102</v>
      </c>
      <c r="D2" s="702"/>
      <c r="E2" s="702"/>
      <c r="F2" s="702"/>
      <c r="G2" s="702"/>
      <c r="H2" s="702"/>
      <c r="I2" s="702"/>
      <c r="J2" s="702"/>
      <c r="K2" s="702"/>
      <c r="L2" s="703"/>
    </row>
    <row r="3" spans="2:12" s="16" customFormat="1" ht="18" customHeight="1" x14ac:dyDescent="0.2">
      <c r="B3" s="860"/>
      <c r="C3" s="704" t="s">
        <v>103</v>
      </c>
      <c r="D3" s="704"/>
      <c r="E3" s="704"/>
      <c r="F3" s="704"/>
      <c r="G3" s="704"/>
      <c r="H3" s="704"/>
      <c r="I3" s="704"/>
      <c r="J3" s="704"/>
      <c r="K3" s="704"/>
      <c r="L3" s="705"/>
    </row>
    <row r="4" spans="2:12" s="16" customFormat="1" ht="15.75" customHeight="1" x14ac:dyDescent="0.2">
      <c r="B4" s="860"/>
      <c r="C4" s="704"/>
      <c r="D4" s="704"/>
      <c r="E4" s="704"/>
      <c r="F4" s="704"/>
      <c r="G4" s="704"/>
      <c r="H4" s="704"/>
      <c r="I4" s="704"/>
      <c r="J4" s="704"/>
      <c r="K4" s="704"/>
      <c r="L4" s="705"/>
    </row>
    <row r="5" spans="2:12" s="16" customFormat="1" ht="29.1" customHeight="1" thickBot="1" x14ac:dyDescent="0.3">
      <c r="B5" s="370"/>
      <c r="C5" s="375">
        <f>'Title Page'!C9</f>
        <v>0</v>
      </c>
      <c r="D5" s="68"/>
      <c r="E5" s="68"/>
      <c r="F5" s="68" t="s">
        <v>154</v>
      </c>
      <c r="G5" s="858">
        <f>'Title Page'!C6</f>
        <v>0</v>
      </c>
      <c r="H5" s="859"/>
      <c r="I5" s="859"/>
      <c r="J5" s="859"/>
      <c r="K5" s="68"/>
      <c r="L5" s="271">
        <f>'Title Page'!C11</f>
        <v>0</v>
      </c>
    </row>
    <row r="6" spans="2:12" ht="22.5" customHeight="1" thickBot="1" x14ac:dyDescent="0.3">
      <c r="B6" s="843" t="s">
        <v>293</v>
      </c>
      <c r="C6" s="712"/>
      <c r="D6" s="713"/>
      <c r="E6" s="600"/>
      <c r="F6" s="711" t="s">
        <v>1</v>
      </c>
      <c r="G6" s="712"/>
      <c r="H6" s="712"/>
      <c r="I6" s="712"/>
      <c r="J6" s="713"/>
      <c r="K6" s="17"/>
      <c r="L6" s="695" t="s">
        <v>155</v>
      </c>
    </row>
    <row r="7" spans="2:12" ht="54.95" customHeight="1" thickBot="1" x14ac:dyDescent="0.3">
      <c r="B7" s="706" t="s">
        <v>2</v>
      </c>
      <c r="C7" s="707"/>
      <c r="D7" s="708"/>
      <c r="E7" s="601"/>
      <c r="F7" s="145" t="s">
        <v>3</v>
      </c>
      <c r="G7" s="146" t="s">
        <v>514</v>
      </c>
      <c r="H7" s="146" t="s">
        <v>515</v>
      </c>
      <c r="I7" s="146" t="s">
        <v>516</v>
      </c>
      <c r="J7" s="147" t="s">
        <v>6</v>
      </c>
      <c r="L7" s="899"/>
    </row>
    <row r="8" spans="2:12" ht="33" customHeight="1" thickTop="1" thickBot="1" x14ac:dyDescent="0.3">
      <c r="B8" s="699" t="s">
        <v>157</v>
      </c>
      <c r="C8" s="700"/>
      <c r="D8" s="701"/>
      <c r="E8" s="601"/>
      <c r="F8" s="191"/>
      <c r="G8" s="239"/>
      <c r="H8" s="239"/>
      <c r="I8" s="239"/>
      <c r="J8" s="240"/>
      <c r="L8" s="709" t="s">
        <v>522</v>
      </c>
    </row>
    <row r="9" spans="2:12" ht="50.25" customHeight="1" thickBot="1" x14ac:dyDescent="0.3">
      <c r="B9" s="243" t="s">
        <v>7</v>
      </c>
      <c r="C9" s="662" t="s">
        <v>500</v>
      </c>
      <c r="D9" s="663"/>
      <c r="E9" s="601"/>
      <c r="F9" s="312">
        <f>SUM(D10,D11)</f>
        <v>9</v>
      </c>
      <c r="G9" s="667"/>
      <c r="H9" s="667"/>
      <c r="I9" s="667"/>
      <c r="J9" s="668"/>
      <c r="K9" s="133"/>
      <c r="L9" s="710"/>
    </row>
    <row r="10" spans="2:12" ht="92.25" customHeight="1" thickTop="1" x14ac:dyDescent="0.25">
      <c r="B10" s="826" t="s">
        <v>441</v>
      </c>
      <c r="C10" s="767"/>
      <c r="D10" s="189">
        <v>6</v>
      </c>
      <c r="E10" s="601"/>
      <c r="F10" s="451" t="s">
        <v>352</v>
      </c>
      <c r="G10" s="453"/>
      <c r="H10" s="477"/>
      <c r="I10" s="477"/>
      <c r="J10" s="648">
        <f>SUM(G10+H11)</f>
        <v>0</v>
      </c>
      <c r="K10" s="199" t="s">
        <v>163</v>
      </c>
      <c r="L10" s="257"/>
    </row>
    <row r="11" spans="2:12" ht="80.099999999999994" customHeight="1" x14ac:dyDescent="0.25">
      <c r="B11" s="896" t="s">
        <v>442</v>
      </c>
      <c r="C11" s="897"/>
      <c r="D11" s="140">
        <v>3</v>
      </c>
      <c r="E11" s="871"/>
      <c r="F11" s="450" t="s">
        <v>13</v>
      </c>
      <c r="G11" s="447"/>
      <c r="H11" s="446"/>
      <c r="I11" s="447"/>
      <c r="J11" s="681"/>
      <c r="K11" s="199" t="s">
        <v>164</v>
      </c>
      <c r="L11" s="258"/>
    </row>
    <row r="12" spans="2:12" ht="24" customHeight="1" x14ac:dyDescent="0.25">
      <c r="B12" s="654" t="s">
        <v>142</v>
      </c>
      <c r="C12" s="816"/>
      <c r="D12" s="816"/>
      <c r="E12" s="816"/>
      <c r="F12" s="816"/>
      <c r="G12" s="816"/>
      <c r="H12" s="816"/>
      <c r="I12" s="816"/>
      <c r="J12" s="816"/>
      <c r="K12" s="816"/>
      <c r="L12" s="817"/>
    </row>
    <row r="13" spans="2:12" ht="45" customHeight="1" thickBot="1" x14ac:dyDescent="0.3">
      <c r="B13" s="792"/>
      <c r="C13" s="793"/>
      <c r="D13" s="793"/>
      <c r="E13" s="793"/>
      <c r="F13" s="793"/>
      <c r="G13" s="793"/>
      <c r="H13" s="793"/>
      <c r="I13" s="793"/>
      <c r="J13" s="793"/>
      <c r="K13" s="793"/>
      <c r="L13" s="794"/>
    </row>
    <row r="14" spans="2:12" ht="45" customHeight="1" thickBot="1" x14ac:dyDescent="0.3">
      <c r="B14" s="243" t="s">
        <v>9</v>
      </c>
      <c r="C14" s="662" t="s">
        <v>104</v>
      </c>
      <c r="D14" s="663"/>
      <c r="E14" s="569"/>
      <c r="F14" s="312">
        <f>SUM(D15,D16)</f>
        <v>8</v>
      </c>
      <c r="G14" s="607"/>
      <c r="H14" s="559"/>
      <c r="I14" s="559"/>
      <c r="J14" s="560"/>
      <c r="K14" s="17"/>
      <c r="L14" s="379" t="s">
        <v>210</v>
      </c>
    </row>
    <row r="15" spans="2:12" ht="101.25" customHeight="1" thickTop="1" x14ac:dyDescent="0.25">
      <c r="B15" s="766" t="s">
        <v>538</v>
      </c>
      <c r="C15" s="767"/>
      <c r="D15" s="197">
        <v>4</v>
      </c>
      <c r="E15" s="570"/>
      <c r="F15" s="449" t="s">
        <v>16</v>
      </c>
      <c r="G15" s="443"/>
      <c r="H15" s="494"/>
      <c r="I15" s="494"/>
      <c r="J15" s="632">
        <f>SUM(G15+H16)</f>
        <v>0</v>
      </c>
      <c r="K15" s="201" t="s">
        <v>163</v>
      </c>
      <c r="L15" s="257"/>
    </row>
    <row r="16" spans="2:12" ht="90" customHeight="1" x14ac:dyDescent="0.25">
      <c r="B16" s="896" t="s">
        <v>443</v>
      </c>
      <c r="C16" s="897"/>
      <c r="D16" s="140">
        <v>4</v>
      </c>
      <c r="E16" s="571"/>
      <c r="F16" s="450" t="s">
        <v>16</v>
      </c>
      <c r="G16" s="447"/>
      <c r="H16" s="446"/>
      <c r="I16" s="447"/>
      <c r="J16" s="632"/>
      <c r="K16" s="201" t="s">
        <v>164</v>
      </c>
      <c r="L16" s="256"/>
    </row>
    <row r="17" spans="2:12" ht="24" customHeight="1" x14ac:dyDescent="0.25">
      <c r="B17" s="654" t="s">
        <v>142</v>
      </c>
      <c r="C17" s="816"/>
      <c r="D17" s="816"/>
      <c r="E17" s="816"/>
      <c r="F17" s="816"/>
      <c r="G17" s="816"/>
      <c r="H17" s="816"/>
      <c r="I17" s="816"/>
      <c r="J17" s="816"/>
      <c r="K17" s="816"/>
      <c r="L17" s="817"/>
    </row>
    <row r="18" spans="2:12" ht="45" customHeight="1" thickBot="1" x14ac:dyDescent="0.3">
      <c r="B18" s="792"/>
      <c r="C18" s="793"/>
      <c r="D18" s="793"/>
      <c r="E18" s="793"/>
      <c r="F18" s="793"/>
      <c r="G18" s="793"/>
      <c r="H18" s="793"/>
      <c r="I18" s="793"/>
      <c r="J18" s="793"/>
      <c r="K18" s="793"/>
      <c r="L18" s="794"/>
    </row>
    <row r="19" spans="2:12" ht="33" customHeight="1" thickBot="1" x14ac:dyDescent="0.3">
      <c r="B19" s="243" t="s">
        <v>11</v>
      </c>
      <c r="C19" s="662" t="s">
        <v>105</v>
      </c>
      <c r="D19" s="663"/>
      <c r="E19" s="569"/>
      <c r="F19" s="312">
        <f>D20</f>
        <v>4</v>
      </c>
      <c r="G19" s="667"/>
      <c r="H19" s="667"/>
      <c r="I19" s="667"/>
      <c r="J19" s="668"/>
      <c r="K19" s="17"/>
      <c r="L19" s="379" t="s">
        <v>210</v>
      </c>
    </row>
    <row r="20" spans="2:12" ht="97.5" customHeight="1" thickTop="1" x14ac:dyDescent="0.25">
      <c r="B20" s="674" t="s">
        <v>484</v>
      </c>
      <c r="C20" s="675"/>
      <c r="D20" s="197">
        <v>4</v>
      </c>
      <c r="E20" s="571"/>
      <c r="F20" s="449" t="s">
        <v>16</v>
      </c>
      <c r="G20" s="224"/>
      <c r="H20" s="224"/>
      <c r="I20" s="464" t="str">
        <f>'JHSC Interviews'!G8</f>
        <v>0</v>
      </c>
      <c r="J20" s="466">
        <f>SUM(I20+0)</f>
        <v>0</v>
      </c>
      <c r="K20" s="200" t="s">
        <v>168</v>
      </c>
      <c r="L20" s="405">
        <f>'JHSC Interviews'!H8</f>
        <v>0</v>
      </c>
    </row>
    <row r="21" spans="2:12" ht="24" customHeight="1" x14ac:dyDescent="0.25">
      <c r="B21" s="654" t="s">
        <v>142</v>
      </c>
      <c r="C21" s="816"/>
      <c r="D21" s="816"/>
      <c r="E21" s="816"/>
      <c r="F21" s="816"/>
      <c r="G21" s="816"/>
      <c r="H21" s="816"/>
      <c r="I21" s="816"/>
      <c r="J21" s="816"/>
      <c r="K21" s="816"/>
      <c r="L21" s="817"/>
    </row>
    <row r="22" spans="2:12" ht="45" customHeight="1" thickBot="1" x14ac:dyDescent="0.3">
      <c r="B22" s="905"/>
      <c r="C22" s="906"/>
      <c r="D22" s="906"/>
      <c r="E22" s="906"/>
      <c r="F22" s="906"/>
      <c r="G22" s="906"/>
      <c r="H22" s="906"/>
      <c r="I22" s="906"/>
      <c r="J22" s="906"/>
      <c r="K22" s="906"/>
      <c r="L22" s="907"/>
    </row>
    <row r="23" spans="2:12" ht="33" customHeight="1" thickBot="1" x14ac:dyDescent="0.3">
      <c r="B23" s="243" t="s">
        <v>14</v>
      </c>
      <c r="C23" s="662" t="s">
        <v>106</v>
      </c>
      <c r="D23" s="663"/>
      <c r="E23" s="569"/>
      <c r="F23" s="312">
        <f>SUM(D24,D25)</f>
        <v>8</v>
      </c>
      <c r="G23" s="607"/>
      <c r="H23" s="559"/>
      <c r="I23" s="559"/>
      <c r="J23" s="560"/>
      <c r="K23" s="17"/>
      <c r="L23" s="379" t="s">
        <v>210</v>
      </c>
    </row>
    <row r="24" spans="2:12" ht="87.75" customHeight="1" thickTop="1" x14ac:dyDescent="0.25">
      <c r="B24" s="766" t="s">
        <v>485</v>
      </c>
      <c r="C24" s="767"/>
      <c r="D24" s="197">
        <v>4</v>
      </c>
      <c r="E24" s="570"/>
      <c r="F24" s="449" t="s">
        <v>16</v>
      </c>
      <c r="G24" s="497"/>
      <c r="H24" s="498"/>
      <c r="I24" s="498"/>
      <c r="J24" s="901">
        <f>SUM(G24+I25)</f>
        <v>0</v>
      </c>
      <c r="K24" s="201" t="s">
        <v>163</v>
      </c>
      <c r="L24" s="257"/>
    </row>
    <row r="25" spans="2:12" ht="87" customHeight="1" x14ac:dyDescent="0.25">
      <c r="B25" s="685" t="s">
        <v>444</v>
      </c>
      <c r="C25" s="825"/>
      <c r="D25" s="140">
        <v>4</v>
      </c>
      <c r="E25" s="571"/>
      <c r="F25" s="450" t="s">
        <v>16</v>
      </c>
      <c r="G25" s="499"/>
      <c r="H25" s="499"/>
      <c r="I25" s="500" t="str">
        <f>'JHSC Interviews'!G9</f>
        <v>0</v>
      </c>
      <c r="J25" s="901"/>
      <c r="K25" s="201" t="s">
        <v>168</v>
      </c>
      <c r="L25" s="406">
        <f>'JHSC Interviews'!H9</f>
        <v>0</v>
      </c>
    </row>
    <row r="26" spans="2:12" ht="24" customHeight="1" x14ac:dyDescent="0.25">
      <c r="B26" s="654" t="s">
        <v>142</v>
      </c>
      <c r="C26" s="816"/>
      <c r="D26" s="816"/>
      <c r="E26" s="816"/>
      <c r="F26" s="816"/>
      <c r="G26" s="816"/>
      <c r="H26" s="816"/>
      <c r="I26" s="816"/>
      <c r="J26" s="816"/>
      <c r="K26" s="816"/>
      <c r="L26" s="817"/>
    </row>
    <row r="27" spans="2:12" ht="45" customHeight="1" thickBot="1" x14ac:dyDescent="0.3">
      <c r="B27" s="811"/>
      <c r="C27" s="812"/>
      <c r="D27" s="812"/>
      <c r="E27" s="812"/>
      <c r="F27" s="812"/>
      <c r="G27" s="812"/>
      <c r="H27" s="812"/>
      <c r="I27" s="812"/>
      <c r="J27" s="812"/>
      <c r="K27" s="812"/>
      <c r="L27" s="813"/>
    </row>
    <row r="28" spans="2:12" ht="33" customHeight="1" thickBot="1" x14ac:dyDescent="0.3">
      <c r="B28" s="243" t="s">
        <v>17</v>
      </c>
      <c r="C28" s="662" t="s">
        <v>107</v>
      </c>
      <c r="D28" s="663"/>
      <c r="E28" s="569"/>
      <c r="F28" s="312">
        <f>SUM(D29,D30)</f>
        <v>8</v>
      </c>
      <c r="G28" s="667"/>
      <c r="H28" s="667"/>
      <c r="I28" s="667"/>
      <c r="J28" s="668"/>
      <c r="K28" s="17"/>
      <c r="L28" s="381" t="s">
        <v>210</v>
      </c>
    </row>
    <row r="29" spans="2:12" ht="98.25" customHeight="1" thickTop="1" x14ac:dyDescent="0.25">
      <c r="B29" s="727" t="s">
        <v>301</v>
      </c>
      <c r="C29" s="634"/>
      <c r="D29" s="189">
        <v>4</v>
      </c>
      <c r="E29" s="570"/>
      <c r="F29" s="451" t="s">
        <v>16</v>
      </c>
      <c r="G29" s="453"/>
      <c r="H29" s="477"/>
      <c r="I29" s="477"/>
      <c r="J29" s="648">
        <f>SUM(G29+I30)</f>
        <v>0</v>
      </c>
      <c r="K29" s="201" t="s">
        <v>163</v>
      </c>
      <c r="L29" s="257"/>
    </row>
    <row r="30" spans="2:12" ht="89.25" customHeight="1" x14ac:dyDescent="0.25">
      <c r="B30" s="685" t="s">
        <v>445</v>
      </c>
      <c r="C30" s="825"/>
      <c r="D30" s="140">
        <v>4</v>
      </c>
      <c r="E30" s="571"/>
      <c r="F30" s="450" t="s">
        <v>16</v>
      </c>
      <c r="G30" s="447"/>
      <c r="H30" s="447"/>
      <c r="I30" s="448" t="str">
        <f>'JHSC Interviews'!G10</f>
        <v>0</v>
      </c>
      <c r="J30" s="681"/>
      <c r="K30" s="201" t="s">
        <v>168</v>
      </c>
      <c r="L30" s="406">
        <f>'JHSC Interviews'!H10</f>
        <v>0</v>
      </c>
    </row>
    <row r="31" spans="2:12" ht="24" customHeight="1" x14ac:dyDescent="0.25">
      <c r="B31" s="654" t="s">
        <v>142</v>
      </c>
      <c r="C31" s="816"/>
      <c r="D31" s="816"/>
      <c r="E31" s="816"/>
      <c r="F31" s="816"/>
      <c r="G31" s="816"/>
      <c r="H31" s="816"/>
      <c r="I31" s="816"/>
      <c r="J31" s="816"/>
      <c r="K31" s="816"/>
      <c r="L31" s="817"/>
    </row>
    <row r="32" spans="2:12" ht="45" customHeight="1" thickBot="1" x14ac:dyDescent="0.3">
      <c r="B32" s="811"/>
      <c r="C32" s="812"/>
      <c r="D32" s="812"/>
      <c r="E32" s="812"/>
      <c r="F32" s="812"/>
      <c r="G32" s="812"/>
      <c r="H32" s="812"/>
      <c r="I32" s="812"/>
      <c r="J32" s="812"/>
      <c r="K32" s="812"/>
      <c r="L32" s="813"/>
    </row>
    <row r="33" spans="2:12" ht="45" customHeight="1" thickBot="1" x14ac:dyDescent="0.3">
      <c r="B33" s="243" t="s">
        <v>19</v>
      </c>
      <c r="C33" s="662" t="s">
        <v>108</v>
      </c>
      <c r="D33" s="663"/>
      <c r="E33" s="569"/>
      <c r="F33" s="312">
        <f>SUM(D34,D35)</f>
        <v>12</v>
      </c>
      <c r="G33" s="667"/>
      <c r="H33" s="667"/>
      <c r="I33" s="667"/>
      <c r="J33" s="668"/>
      <c r="K33" s="17"/>
      <c r="L33" s="379" t="s">
        <v>210</v>
      </c>
    </row>
    <row r="34" spans="2:12" ht="120.75" customHeight="1" thickTop="1" x14ac:dyDescent="0.25">
      <c r="B34" s="633" t="s">
        <v>446</v>
      </c>
      <c r="C34" s="634"/>
      <c r="D34" s="189">
        <v>4</v>
      </c>
      <c r="E34" s="570"/>
      <c r="F34" s="451" t="s">
        <v>16</v>
      </c>
      <c r="G34" s="453"/>
      <c r="H34" s="477"/>
      <c r="I34" s="477"/>
      <c r="J34" s="648">
        <f>SUM(G34+I35)</f>
        <v>0</v>
      </c>
      <c r="K34" s="201" t="s">
        <v>163</v>
      </c>
      <c r="L34" s="257"/>
    </row>
    <row r="35" spans="2:12" ht="87" customHeight="1" x14ac:dyDescent="0.25">
      <c r="B35" s="685" t="s">
        <v>447</v>
      </c>
      <c r="C35" s="825"/>
      <c r="D35" s="140">
        <v>8</v>
      </c>
      <c r="E35" s="571"/>
      <c r="F35" s="450" t="s">
        <v>96</v>
      </c>
      <c r="G35" s="447"/>
      <c r="H35" s="447"/>
      <c r="I35" s="448" t="str">
        <f>'JHSC Interviews'!G11</f>
        <v>0</v>
      </c>
      <c r="J35" s="681"/>
      <c r="K35" s="201" t="s">
        <v>168</v>
      </c>
      <c r="L35" s="406">
        <f>'JHSC Interviews'!H11</f>
        <v>0</v>
      </c>
    </row>
    <row r="36" spans="2:12" ht="24" customHeight="1" x14ac:dyDescent="0.25">
      <c r="B36" s="654" t="s">
        <v>142</v>
      </c>
      <c r="C36" s="816"/>
      <c r="D36" s="816"/>
      <c r="E36" s="816"/>
      <c r="F36" s="816"/>
      <c r="G36" s="816"/>
      <c r="H36" s="816"/>
      <c r="I36" s="816"/>
      <c r="J36" s="816"/>
      <c r="K36" s="816"/>
      <c r="L36" s="817"/>
    </row>
    <row r="37" spans="2:12" ht="45" customHeight="1" thickBot="1" x14ac:dyDescent="0.3">
      <c r="B37" s="811"/>
      <c r="C37" s="812"/>
      <c r="D37" s="812"/>
      <c r="E37" s="812"/>
      <c r="F37" s="812"/>
      <c r="G37" s="812"/>
      <c r="H37" s="812"/>
      <c r="I37" s="812"/>
      <c r="J37" s="812"/>
      <c r="K37" s="812"/>
      <c r="L37" s="813"/>
    </row>
    <row r="38" spans="2:12" ht="45" customHeight="1" thickBot="1" x14ac:dyDescent="0.3">
      <c r="B38" s="243" t="s">
        <v>21</v>
      </c>
      <c r="C38" s="551" t="s">
        <v>109</v>
      </c>
      <c r="D38" s="552"/>
      <c r="E38" s="569"/>
      <c r="F38" s="312">
        <v>12</v>
      </c>
      <c r="G38" s="607"/>
      <c r="H38" s="559"/>
      <c r="I38" s="559"/>
      <c r="J38" s="560"/>
      <c r="K38" s="288"/>
      <c r="L38" s="379" t="s">
        <v>210</v>
      </c>
    </row>
    <row r="39" spans="2:12" ht="69" customHeight="1" thickTop="1" x14ac:dyDescent="0.25">
      <c r="B39" s="633" t="s">
        <v>486</v>
      </c>
      <c r="C39" s="634"/>
      <c r="D39" s="189">
        <v>2</v>
      </c>
      <c r="E39" s="570"/>
      <c r="F39" s="451" t="s">
        <v>349</v>
      </c>
      <c r="G39" s="453"/>
      <c r="H39" s="477"/>
      <c r="I39" s="477"/>
      <c r="J39" s="632">
        <f>SUM(G39+G40+I41+I42)</f>
        <v>0</v>
      </c>
      <c r="K39" s="201" t="s">
        <v>163</v>
      </c>
      <c r="L39" s="256"/>
    </row>
    <row r="40" spans="2:12" ht="66" customHeight="1" x14ac:dyDescent="0.25">
      <c r="B40" s="574" t="s">
        <v>487</v>
      </c>
      <c r="C40" s="567"/>
      <c r="D40" s="189">
        <v>2</v>
      </c>
      <c r="E40" s="570"/>
      <c r="F40" s="501" t="s">
        <v>349</v>
      </c>
      <c r="G40" s="453"/>
      <c r="H40" s="477"/>
      <c r="I40" s="477"/>
      <c r="J40" s="632"/>
      <c r="K40" s="201" t="s">
        <v>163</v>
      </c>
      <c r="L40" s="272"/>
    </row>
    <row r="41" spans="2:12" ht="78" customHeight="1" x14ac:dyDescent="0.25">
      <c r="B41" s="574" t="s">
        <v>448</v>
      </c>
      <c r="C41" s="567"/>
      <c r="D41" s="189">
        <v>4</v>
      </c>
      <c r="E41" s="570"/>
      <c r="F41" s="501" t="s">
        <v>16</v>
      </c>
      <c r="G41" s="477"/>
      <c r="H41" s="477"/>
      <c r="I41" s="502" t="str">
        <f>'JHSC Interviews'!G12</f>
        <v>0</v>
      </c>
      <c r="J41" s="632"/>
      <c r="K41" s="201" t="s">
        <v>168</v>
      </c>
      <c r="L41" s="407">
        <f>'JHSC Interviews'!H12</f>
        <v>0</v>
      </c>
    </row>
    <row r="42" spans="2:12" ht="80.25" customHeight="1" x14ac:dyDescent="0.25">
      <c r="B42" s="574" t="s">
        <v>449</v>
      </c>
      <c r="C42" s="567"/>
      <c r="D42" s="189">
        <v>4</v>
      </c>
      <c r="E42" s="571"/>
      <c r="F42" s="501" t="s">
        <v>16</v>
      </c>
      <c r="G42" s="477"/>
      <c r="H42" s="477"/>
      <c r="I42" s="502" t="str">
        <f>'JHSC Interviews'!G13</f>
        <v>0</v>
      </c>
      <c r="J42" s="648"/>
      <c r="K42" s="202" t="s">
        <v>168</v>
      </c>
      <c r="L42" s="408">
        <f>'JHSC Interviews'!H13</f>
        <v>0</v>
      </c>
    </row>
    <row r="43" spans="2:12" ht="24" customHeight="1" x14ac:dyDescent="0.25">
      <c r="B43" s="774" t="s">
        <v>142</v>
      </c>
      <c r="C43" s="775"/>
      <c r="D43" s="775"/>
      <c r="E43" s="775"/>
      <c r="F43" s="775"/>
      <c r="G43" s="775"/>
      <c r="H43" s="775"/>
      <c r="I43" s="775"/>
      <c r="J43" s="775"/>
      <c r="K43" s="775"/>
      <c r="L43" s="776"/>
    </row>
    <row r="44" spans="2:12" ht="45" customHeight="1" thickBot="1" x14ac:dyDescent="0.3">
      <c r="B44" s="811"/>
      <c r="C44" s="812"/>
      <c r="D44" s="812"/>
      <c r="E44" s="812"/>
      <c r="F44" s="812"/>
      <c r="G44" s="812"/>
      <c r="H44" s="812"/>
      <c r="I44" s="812"/>
      <c r="J44" s="812"/>
      <c r="K44" s="812"/>
      <c r="L44" s="813"/>
    </row>
    <row r="45" spans="2:12" ht="33" customHeight="1" thickBot="1" x14ac:dyDescent="0.3">
      <c r="B45" s="243" t="s">
        <v>23</v>
      </c>
      <c r="C45" s="662" t="s">
        <v>110</v>
      </c>
      <c r="D45" s="663"/>
      <c r="E45" s="569"/>
      <c r="F45" s="312">
        <f>D46</f>
        <v>6</v>
      </c>
      <c r="G45" s="667"/>
      <c r="H45" s="667"/>
      <c r="I45" s="667"/>
      <c r="J45" s="668"/>
      <c r="K45" s="17"/>
      <c r="L45" s="379" t="s">
        <v>210</v>
      </c>
    </row>
    <row r="46" spans="2:12" ht="87" customHeight="1" thickTop="1" x14ac:dyDescent="0.25">
      <c r="B46" s="725" t="s">
        <v>450</v>
      </c>
      <c r="C46" s="726"/>
      <c r="D46" s="197">
        <v>6</v>
      </c>
      <c r="E46" s="570"/>
      <c r="F46" s="449" t="s">
        <v>352</v>
      </c>
      <c r="G46" s="265"/>
      <c r="H46" s="443"/>
      <c r="I46" s="494"/>
      <c r="J46" s="488">
        <f>H46</f>
        <v>0</v>
      </c>
      <c r="K46" s="199" t="s">
        <v>164</v>
      </c>
      <c r="L46" s="256"/>
    </row>
    <row r="47" spans="2:12" ht="24" customHeight="1" x14ac:dyDescent="0.25">
      <c r="B47" s="654" t="s">
        <v>142</v>
      </c>
      <c r="C47" s="816"/>
      <c r="D47" s="816"/>
      <c r="E47" s="816"/>
      <c r="F47" s="816"/>
      <c r="G47" s="816"/>
      <c r="H47" s="816"/>
      <c r="I47" s="816"/>
      <c r="J47" s="816"/>
      <c r="K47" s="816"/>
      <c r="L47" s="817"/>
    </row>
    <row r="48" spans="2:12" ht="45" customHeight="1" thickBot="1" x14ac:dyDescent="0.3">
      <c r="B48" s="811"/>
      <c r="C48" s="812"/>
      <c r="D48" s="812"/>
      <c r="E48" s="812"/>
      <c r="F48" s="812"/>
      <c r="G48" s="812"/>
      <c r="H48" s="812"/>
      <c r="I48" s="812"/>
      <c r="J48" s="812"/>
      <c r="K48" s="812"/>
      <c r="L48" s="813"/>
    </row>
    <row r="49" spans="2:12" ht="45" customHeight="1" thickBot="1" x14ac:dyDescent="0.3">
      <c r="B49" s="243" t="s">
        <v>40</v>
      </c>
      <c r="C49" s="662" t="s">
        <v>111</v>
      </c>
      <c r="D49" s="663"/>
      <c r="E49" s="569"/>
      <c r="F49" s="312">
        <f>D50</f>
        <v>4</v>
      </c>
      <c r="G49" s="667"/>
      <c r="H49" s="667"/>
      <c r="I49" s="667"/>
      <c r="J49" s="668"/>
      <c r="K49" s="17"/>
      <c r="L49" s="379" t="s">
        <v>210</v>
      </c>
    </row>
    <row r="50" spans="2:12" ht="98.25" customHeight="1" thickTop="1" x14ac:dyDescent="0.25">
      <c r="B50" s="725" t="s">
        <v>488</v>
      </c>
      <c r="C50" s="726"/>
      <c r="D50" s="197">
        <v>4</v>
      </c>
      <c r="E50" s="571"/>
      <c r="F50" s="449" t="s">
        <v>16</v>
      </c>
      <c r="G50" s="265"/>
      <c r="H50" s="265"/>
      <c r="I50" s="464" t="str">
        <f>'JHSC Interviews'!G14</f>
        <v>0</v>
      </c>
      <c r="J50" s="466">
        <f>SUM(I50+0)</f>
        <v>0</v>
      </c>
      <c r="K50" s="201" t="s">
        <v>168</v>
      </c>
      <c r="L50" s="405">
        <f>'JHSC Interviews'!H14</f>
        <v>0</v>
      </c>
    </row>
    <row r="51" spans="2:12" ht="24" customHeight="1" x14ac:dyDescent="0.25">
      <c r="B51" s="654" t="s">
        <v>142</v>
      </c>
      <c r="C51" s="816"/>
      <c r="D51" s="816"/>
      <c r="E51" s="816"/>
      <c r="F51" s="816"/>
      <c r="G51" s="816"/>
      <c r="H51" s="816"/>
      <c r="I51" s="816"/>
      <c r="J51" s="816"/>
      <c r="K51" s="816"/>
      <c r="L51" s="817"/>
    </row>
    <row r="52" spans="2:12" ht="45" customHeight="1" thickBot="1" x14ac:dyDescent="0.3">
      <c r="B52" s="902"/>
      <c r="C52" s="903"/>
      <c r="D52" s="903"/>
      <c r="E52" s="903"/>
      <c r="F52" s="903"/>
      <c r="G52" s="903"/>
      <c r="H52" s="903"/>
      <c r="I52" s="903"/>
      <c r="J52" s="903"/>
      <c r="K52" s="903"/>
      <c r="L52" s="904"/>
    </row>
    <row r="53" spans="2:12" ht="30" customHeight="1" thickTop="1" thickBot="1" x14ac:dyDescent="0.3">
      <c r="B53" s="657"/>
      <c r="C53" s="658"/>
      <c r="D53" s="148">
        <f>SUM(D10,D11,D15,D16,D20,D24,D25,D29,D30,D34,D35,D39,D40,D41,D42,D46,D50)</f>
        <v>71</v>
      </c>
      <c r="E53" s="900"/>
      <c r="F53" s="900"/>
      <c r="G53" s="157" t="s">
        <v>25</v>
      </c>
      <c r="H53" s="157" t="s">
        <v>26</v>
      </c>
      <c r="I53" s="157" t="s">
        <v>27</v>
      </c>
      <c r="J53" s="158" t="s">
        <v>28</v>
      </c>
    </row>
    <row r="54" spans="2:12" ht="30" customHeight="1" thickBot="1" x14ac:dyDescent="0.3">
      <c r="B54" s="2"/>
      <c r="C54" s="3"/>
      <c r="D54" s="19"/>
      <c r="E54" s="645" t="s">
        <v>29</v>
      </c>
      <c r="F54" s="647"/>
      <c r="G54" s="55">
        <f>SUM(G10,G15,G24,G29,G34,G39,G40)</f>
        <v>0</v>
      </c>
      <c r="H54" s="56">
        <f>SUM(H11,H16+H46)</f>
        <v>0</v>
      </c>
      <c r="I54" s="57">
        <f>SUM(I20+I25+I30+I35+I41+I42+I50)</f>
        <v>0</v>
      </c>
      <c r="J54" s="29">
        <f>SUM(G54:I54)</f>
        <v>0</v>
      </c>
    </row>
    <row r="55" spans="2:12" ht="30" customHeight="1" thickBot="1" x14ac:dyDescent="0.3">
      <c r="B55" s="5"/>
      <c r="C55" s="5"/>
      <c r="D55" s="5"/>
      <c r="E55" s="645" t="s">
        <v>30</v>
      </c>
      <c r="F55" s="647"/>
      <c r="G55" s="58">
        <f>G54/F58</f>
        <v>0</v>
      </c>
      <c r="H55" s="59">
        <f>H54/F59</f>
        <v>0</v>
      </c>
      <c r="I55" s="60">
        <f>I54/F60</f>
        <v>0</v>
      </c>
      <c r="J55" s="31">
        <f>J54/F61</f>
        <v>0</v>
      </c>
    </row>
    <row r="56" spans="2:12" ht="30" customHeight="1" thickBot="1" x14ac:dyDescent="0.3">
      <c r="B56" s="5"/>
      <c r="C56" s="5"/>
      <c r="D56" s="5"/>
      <c r="E56" s="53"/>
      <c r="F56" s="53"/>
      <c r="G56" s="7"/>
      <c r="H56" s="7"/>
      <c r="I56" s="7"/>
      <c r="J56" s="7"/>
    </row>
    <row r="57" spans="2:12" ht="30" customHeight="1" thickBot="1" x14ac:dyDescent="0.3">
      <c r="B57" s="5"/>
      <c r="C57" s="5"/>
      <c r="D57" s="5"/>
      <c r="E57" s="645" t="s">
        <v>149</v>
      </c>
      <c r="F57" s="646"/>
      <c r="G57" s="647"/>
      <c r="H57" s="7"/>
      <c r="I57" s="7"/>
      <c r="J57" s="7"/>
    </row>
    <row r="58" spans="2:12" ht="30" customHeight="1" thickBot="1" x14ac:dyDescent="0.3">
      <c r="B58" s="24"/>
      <c r="C58" s="95"/>
      <c r="D58" s="96"/>
      <c r="E58" s="167" t="s">
        <v>25</v>
      </c>
      <c r="F58" s="8">
        <f>SUM(D10,D15,D24,D29,D34,D39,D40)</f>
        <v>26</v>
      </c>
      <c r="G58" s="9">
        <f>F58/$F$61</f>
        <v>0.36619718309859156</v>
      </c>
      <c r="H58" s="95"/>
      <c r="I58" s="95"/>
      <c r="J58" s="95"/>
    </row>
    <row r="59" spans="2:12" ht="30" customHeight="1" thickBot="1" x14ac:dyDescent="0.3">
      <c r="B59" s="24"/>
      <c r="C59" s="95"/>
      <c r="D59" s="96"/>
      <c r="E59" s="167" t="s">
        <v>26</v>
      </c>
      <c r="F59" s="10">
        <f>SUM(D11,D16,D46)</f>
        <v>13</v>
      </c>
      <c r="G59" s="11">
        <f>F59/$F$61</f>
        <v>0.18309859154929578</v>
      </c>
      <c r="H59" s="95"/>
      <c r="I59" s="95"/>
      <c r="J59" s="95"/>
    </row>
    <row r="60" spans="2:12" ht="30" customHeight="1" thickBot="1" x14ac:dyDescent="0.3">
      <c r="B60" s="24"/>
      <c r="C60" s="95"/>
      <c r="D60" s="96"/>
      <c r="E60" s="167" t="s">
        <v>27</v>
      </c>
      <c r="F60" s="12">
        <f>SUM(D20,D25,D30,D35,D41,D42,D50)</f>
        <v>32</v>
      </c>
      <c r="G60" s="13">
        <f>F60/$F$61</f>
        <v>0.45070422535211269</v>
      </c>
      <c r="H60" s="95"/>
      <c r="I60" s="95"/>
      <c r="J60" s="95"/>
    </row>
    <row r="61" spans="2:12" ht="30" customHeight="1" thickBot="1" x14ac:dyDescent="0.3">
      <c r="B61" s="24"/>
      <c r="C61" s="95"/>
      <c r="D61" s="96"/>
      <c r="E61" s="168"/>
      <c r="F61" s="14">
        <f>SUM(F58:F60)</f>
        <v>71</v>
      </c>
      <c r="G61" s="15">
        <f>SUM(G58:G60)</f>
        <v>1</v>
      </c>
      <c r="H61" s="95"/>
      <c r="I61" s="95"/>
      <c r="J61" s="95"/>
    </row>
    <row r="62" spans="2:12" ht="50.1" customHeight="1" x14ac:dyDescent="0.25">
      <c r="B62" s="24"/>
      <c r="C62" s="95"/>
      <c r="D62" s="96"/>
      <c r="E62" s="95"/>
      <c r="F62" s="96"/>
      <c r="G62" s="95"/>
      <c r="H62" s="95"/>
      <c r="I62" s="95"/>
      <c r="J62" s="95"/>
    </row>
    <row r="63" spans="2:12" ht="50.1" customHeight="1" x14ac:dyDescent="0.25">
      <c r="B63" s="24"/>
      <c r="C63" s="95"/>
      <c r="D63" s="96"/>
      <c r="E63" s="95"/>
      <c r="F63" s="97"/>
      <c r="G63" s="98"/>
      <c r="H63" s="98"/>
      <c r="I63" s="98"/>
      <c r="J63" s="98"/>
    </row>
    <row r="64" spans="2:12" ht="50.1" customHeight="1" x14ac:dyDescent="0.25">
      <c r="B64" s="24"/>
      <c r="C64" s="95"/>
      <c r="D64" s="96"/>
      <c r="E64" s="95"/>
      <c r="F64" s="97"/>
      <c r="G64" s="98"/>
      <c r="H64" s="98"/>
      <c r="I64" s="98"/>
      <c r="J64" s="98"/>
    </row>
    <row r="65" spans="2:10" ht="50.1" customHeight="1" x14ac:dyDescent="0.25">
      <c r="B65" s="24"/>
      <c r="C65" s="95"/>
      <c r="D65" s="96"/>
      <c r="E65" s="95"/>
      <c r="F65" s="97"/>
      <c r="G65" s="98"/>
      <c r="H65" s="98"/>
      <c r="I65" s="98"/>
      <c r="J65" s="98"/>
    </row>
    <row r="66" spans="2:10" ht="50.1" customHeight="1" x14ac:dyDescent="0.25">
      <c r="B66" s="24"/>
      <c r="C66" s="95"/>
      <c r="D66" s="96"/>
      <c r="E66" s="95"/>
      <c r="F66" s="97"/>
      <c r="G66" s="98"/>
      <c r="H66" s="98"/>
      <c r="I66" s="98"/>
      <c r="J66" s="98"/>
    </row>
    <row r="67" spans="2:10" ht="50.1" customHeight="1" x14ac:dyDescent="0.25">
      <c r="B67" s="24"/>
      <c r="C67" s="95"/>
      <c r="D67" s="96"/>
      <c r="E67" s="95"/>
      <c r="F67" s="97"/>
      <c r="G67" s="98"/>
      <c r="H67" s="98"/>
      <c r="I67" s="98"/>
      <c r="J67" s="98"/>
    </row>
    <row r="68" spans="2:10" ht="50.1" customHeight="1" x14ac:dyDescent="0.25">
      <c r="B68" s="24"/>
      <c r="C68" s="95"/>
      <c r="D68" s="96"/>
      <c r="E68" s="95"/>
      <c r="F68" s="96"/>
      <c r="G68" s="98"/>
      <c r="H68" s="98"/>
      <c r="I68" s="98"/>
      <c r="J68" s="95"/>
    </row>
    <row r="69" spans="2:10" s="18" customFormat="1" ht="50.1" customHeight="1" x14ac:dyDescent="0.25">
      <c r="B69" s="24"/>
      <c r="C69" s="95"/>
      <c r="D69" s="96"/>
      <c r="E69" s="95"/>
      <c r="F69" s="96"/>
      <c r="G69" s="98"/>
      <c r="H69" s="98"/>
      <c r="I69" s="98"/>
      <c r="J69" s="95"/>
    </row>
    <row r="70" spans="2:10" s="18" customFormat="1" ht="50.1" customHeight="1" x14ac:dyDescent="0.25">
      <c r="B70" s="24"/>
      <c r="C70" s="95"/>
      <c r="D70" s="96"/>
      <c r="E70" s="95"/>
      <c r="F70" s="96"/>
      <c r="G70" s="98"/>
      <c r="H70" s="98"/>
      <c r="I70" s="98"/>
      <c r="J70" s="95"/>
    </row>
    <row r="71" spans="2:10" s="18" customFormat="1" ht="50.1" customHeight="1" x14ac:dyDescent="0.25">
      <c r="B71" s="24"/>
      <c r="C71" s="95"/>
      <c r="D71" s="96"/>
      <c r="E71" s="95"/>
      <c r="F71" s="96"/>
      <c r="G71" s="98"/>
      <c r="H71" s="98"/>
      <c r="I71" s="98"/>
      <c r="J71" s="95"/>
    </row>
    <row r="72" spans="2:10" s="18" customFormat="1" ht="50.1" customHeight="1" x14ac:dyDescent="0.25">
      <c r="B72" s="24"/>
      <c r="C72" s="95"/>
      <c r="D72" s="96"/>
      <c r="E72" s="95"/>
      <c r="F72" s="97"/>
      <c r="G72" s="98"/>
      <c r="H72" s="98"/>
      <c r="I72" s="98"/>
      <c r="J72" s="95"/>
    </row>
    <row r="73" spans="2:10" s="18" customFormat="1" ht="50.1" customHeight="1" x14ac:dyDescent="0.25">
      <c r="B73" s="36"/>
      <c r="C73" s="95"/>
      <c r="D73" s="96"/>
      <c r="E73" s="95"/>
      <c r="F73" s="97"/>
      <c r="G73" s="98"/>
      <c r="H73" s="98"/>
      <c r="I73" s="98"/>
      <c r="J73" s="95"/>
    </row>
    <row r="74" spans="2:10" s="18" customFormat="1" ht="50.1" customHeight="1" x14ac:dyDescent="0.25">
      <c r="B74" s="24"/>
      <c r="C74" s="95"/>
      <c r="D74" s="96"/>
      <c r="E74" s="95"/>
      <c r="F74" s="96"/>
      <c r="G74" s="98"/>
      <c r="H74" s="98"/>
      <c r="I74" s="98"/>
      <c r="J74" s="95"/>
    </row>
    <row r="75" spans="2:10" s="18" customFormat="1" ht="50.1" customHeight="1" x14ac:dyDescent="0.25">
      <c r="B75" s="24"/>
      <c r="C75" s="95"/>
      <c r="D75" s="96"/>
      <c r="E75" s="95"/>
      <c r="F75" s="96"/>
      <c r="G75" s="98"/>
      <c r="H75" s="98"/>
      <c r="I75" s="98"/>
      <c r="J75" s="95"/>
    </row>
    <row r="76" spans="2:10" s="18" customFormat="1" ht="48.75" customHeight="1" x14ac:dyDescent="0.25">
      <c r="B76" s="24"/>
      <c r="C76" s="95"/>
      <c r="D76" s="96"/>
      <c r="E76" s="95"/>
      <c r="F76" s="96"/>
      <c r="G76" s="98"/>
      <c r="H76" s="98"/>
      <c r="I76" s="98"/>
      <c r="J76" s="95"/>
    </row>
    <row r="77" spans="2:10" s="18" customFormat="1" ht="50.1" customHeight="1" x14ac:dyDescent="0.25">
      <c r="B77" s="24"/>
      <c r="C77" s="95"/>
      <c r="D77" s="96"/>
      <c r="E77" s="95"/>
      <c r="F77" s="96"/>
      <c r="G77" s="98"/>
      <c r="H77" s="98"/>
      <c r="I77" s="98"/>
      <c r="J77" s="95"/>
    </row>
    <row r="78" spans="2:10" s="18" customFormat="1" ht="50.1" customHeight="1" x14ac:dyDescent="0.25">
      <c r="B78" s="24"/>
      <c r="C78" s="95"/>
      <c r="D78" s="96"/>
      <c r="E78" s="95"/>
      <c r="F78" s="96"/>
      <c r="G78" s="98"/>
      <c r="H78" s="98"/>
      <c r="I78" s="98"/>
      <c r="J78" s="95"/>
    </row>
    <row r="79" spans="2:10" s="18" customFormat="1" ht="50.1" customHeight="1" x14ac:dyDescent="0.25">
      <c r="B79" s="24"/>
      <c r="C79" s="95"/>
      <c r="D79" s="96"/>
      <c r="E79" s="95"/>
      <c r="F79" s="96"/>
      <c r="G79" s="98"/>
      <c r="H79" s="98"/>
      <c r="I79" s="98"/>
      <c r="J79" s="95"/>
    </row>
    <row r="80" spans="2:10" s="18" customFormat="1" ht="50.1" customHeight="1" x14ac:dyDescent="0.25">
      <c r="B80" s="24"/>
      <c r="C80" s="95"/>
      <c r="D80" s="96"/>
      <c r="E80" s="95"/>
      <c r="F80" s="96"/>
      <c r="G80" s="98"/>
      <c r="H80" s="98"/>
      <c r="I80" s="98"/>
      <c r="J80" s="95"/>
    </row>
    <row r="81" spans="2:10" s="18" customFormat="1" ht="50.1" customHeight="1" x14ac:dyDescent="0.25">
      <c r="B81" s="24"/>
      <c r="C81" s="95"/>
      <c r="D81" s="96"/>
      <c r="E81" s="95"/>
      <c r="F81" s="97"/>
      <c r="G81" s="98"/>
      <c r="H81" s="98"/>
      <c r="I81" s="98"/>
      <c r="J81" s="95"/>
    </row>
    <row r="82" spans="2:10" s="18" customFormat="1" ht="50.1" customHeight="1" x14ac:dyDescent="0.25">
      <c r="B82" s="36"/>
      <c r="C82" s="95"/>
      <c r="D82" s="96"/>
      <c r="E82" s="95"/>
      <c r="F82" s="97"/>
      <c r="G82" s="98"/>
      <c r="H82" s="98"/>
      <c r="I82" s="98"/>
      <c r="J82" s="95"/>
    </row>
    <row r="83" spans="2:10" s="18" customFormat="1" ht="50.1" customHeight="1" x14ac:dyDescent="0.25">
      <c r="B83" s="24"/>
      <c r="C83" s="95"/>
      <c r="D83" s="96"/>
      <c r="E83" s="95"/>
      <c r="F83" s="96"/>
      <c r="G83" s="98"/>
      <c r="H83" s="98"/>
      <c r="I83" s="98"/>
      <c r="J83" s="95"/>
    </row>
    <row r="84" spans="2:10" s="18" customFormat="1" ht="50.1" customHeight="1" x14ac:dyDescent="0.25">
      <c r="B84" s="24"/>
      <c r="C84" s="95"/>
      <c r="D84" s="96"/>
      <c r="E84" s="95"/>
      <c r="F84" s="96"/>
      <c r="G84" s="98"/>
      <c r="H84" s="98"/>
      <c r="I84" s="98"/>
      <c r="J84" s="95"/>
    </row>
    <row r="85" spans="2:10" s="18" customFormat="1" ht="50.1" customHeight="1" x14ac:dyDescent="0.25">
      <c r="B85" s="24"/>
      <c r="C85" s="95"/>
      <c r="D85" s="96"/>
      <c r="E85" s="95"/>
      <c r="F85" s="96"/>
      <c r="G85" s="98"/>
      <c r="H85" s="98"/>
      <c r="I85" s="98"/>
      <c r="J85" s="95"/>
    </row>
    <row r="86" spans="2:10" s="18" customFormat="1" ht="50.1" customHeight="1" x14ac:dyDescent="0.25">
      <c r="B86" s="24"/>
      <c r="C86" s="95"/>
      <c r="D86" s="96"/>
      <c r="E86" s="95"/>
      <c r="F86" s="96"/>
      <c r="G86" s="98"/>
      <c r="H86" s="98"/>
      <c r="I86" s="98"/>
      <c r="J86" s="95"/>
    </row>
    <row r="87" spans="2:10" s="18" customFormat="1" ht="50.1" customHeight="1" x14ac:dyDescent="0.25">
      <c r="B87" s="24"/>
      <c r="C87" s="95"/>
      <c r="D87" s="96"/>
      <c r="E87" s="95"/>
      <c r="F87" s="96"/>
      <c r="G87" s="98"/>
      <c r="H87" s="98"/>
      <c r="I87" s="98"/>
      <c r="J87" s="95"/>
    </row>
    <row r="88" spans="2:10" s="18" customFormat="1" ht="50.1" customHeight="1" x14ac:dyDescent="0.25">
      <c r="B88" s="24"/>
      <c r="C88" s="95"/>
      <c r="D88" s="96"/>
      <c r="E88" s="95"/>
      <c r="F88" s="97"/>
      <c r="G88" s="98"/>
      <c r="H88" s="98"/>
      <c r="I88" s="98"/>
      <c r="J88" s="95"/>
    </row>
    <row r="89" spans="2:10" s="18" customFormat="1" ht="50.1" customHeight="1" x14ac:dyDescent="0.25">
      <c r="B89" s="36"/>
      <c r="C89" s="95"/>
      <c r="D89" s="96"/>
      <c r="E89" s="95"/>
      <c r="F89" s="97"/>
      <c r="G89" s="98"/>
      <c r="H89" s="98"/>
      <c r="I89" s="98"/>
      <c r="J89" s="95"/>
    </row>
    <row r="90" spans="2:10" s="18" customFormat="1" ht="50.1" customHeight="1" x14ac:dyDescent="0.25">
      <c r="B90" s="24"/>
      <c r="C90" s="95"/>
      <c r="D90" s="96"/>
      <c r="E90" s="95"/>
      <c r="F90" s="96"/>
      <c r="G90" s="98"/>
      <c r="H90" s="98"/>
      <c r="I90" s="98"/>
      <c r="J90" s="95"/>
    </row>
    <row r="91" spans="2:10" s="18" customFormat="1" ht="50.1" customHeight="1" x14ac:dyDescent="0.25">
      <c r="B91" s="24"/>
      <c r="C91" s="95"/>
      <c r="D91" s="96"/>
      <c r="E91" s="95"/>
      <c r="F91" s="96"/>
      <c r="G91" s="98"/>
      <c r="H91" s="98"/>
      <c r="I91" s="98"/>
      <c r="J91" s="95"/>
    </row>
    <row r="92" spans="2:10" s="18" customFormat="1" ht="50.1" customHeight="1" x14ac:dyDescent="0.25">
      <c r="B92" s="24"/>
      <c r="C92" s="95"/>
      <c r="D92" s="96"/>
      <c r="E92" s="95"/>
      <c r="F92" s="96"/>
      <c r="G92" s="98"/>
      <c r="H92" s="98"/>
      <c r="I92" s="98"/>
      <c r="J92" s="95"/>
    </row>
    <row r="93" spans="2:10" s="18" customFormat="1" ht="50.1" customHeight="1" x14ac:dyDescent="0.25">
      <c r="B93" s="24"/>
      <c r="C93" s="95"/>
      <c r="D93" s="96"/>
      <c r="E93" s="95"/>
      <c r="F93" s="96"/>
      <c r="G93" s="98"/>
      <c r="H93" s="98"/>
      <c r="I93" s="98"/>
      <c r="J93" s="98"/>
    </row>
    <row r="94" spans="2:10" s="18" customFormat="1" ht="50.1" customHeight="1" x14ac:dyDescent="0.25">
      <c r="B94" s="24"/>
      <c r="C94" s="95"/>
      <c r="D94" s="96"/>
      <c r="E94" s="95"/>
      <c r="F94" s="96"/>
      <c r="G94" s="98"/>
      <c r="H94" s="98"/>
      <c r="I94" s="98"/>
      <c r="J94" s="98"/>
    </row>
    <row r="95" spans="2:10" s="18" customFormat="1" ht="50.1" customHeight="1" x14ac:dyDescent="0.25">
      <c r="B95" s="24"/>
      <c r="C95" s="95"/>
      <c r="D95" s="96"/>
      <c r="E95" s="95"/>
      <c r="F95" s="96"/>
      <c r="G95" s="98"/>
      <c r="H95" s="98"/>
      <c r="I95" s="98"/>
      <c r="J95" s="98"/>
    </row>
    <row r="96" spans="2:10" s="18" customFormat="1" ht="50.1" customHeight="1" x14ac:dyDescent="0.25">
      <c r="B96" s="24"/>
      <c r="C96" s="95"/>
      <c r="D96" s="96"/>
      <c r="E96" s="95"/>
      <c r="F96" s="96"/>
      <c r="G96" s="98"/>
      <c r="H96" s="98"/>
      <c r="I96" s="98"/>
      <c r="J96" s="95"/>
    </row>
    <row r="97" spans="2:10" s="18" customFormat="1" ht="50.1" customHeight="1" x14ac:dyDescent="0.25">
      <c r="B97" s="24"/>
      <c r="C97" s="95"/>
      <c r="D97" s="96"/>
      <c r="E97" s="95"/>
      <c r="F97" s="96"/>
      <c r="G97" s="98"/>
      <c r="H97" s="98"/>
      <c r="I97" s="98"/>
      <c r="J97" s="95"/>
    </row>
    <row r="98" spans="2:10" s="18" customFormat="1" ht="50.1" customHeight="1" x14ac:dyDescent="0.25">
      <c r="B98" s="24"/>
      <c r="C98" s="95"/>
      <c r="D98" s="96"/>
      <c r="E98" s="95"/>
      <c r="F98" s="97"/>
      <c r="G98" s="98"/>
      <c r="H98" s="98"/>
      <c r="I98" s="98"/>
      <c r="J98" s="95"/>
    </row>
    <row r="99" spans="2:10" s="18" customFormat="1" ht="50.1" customHeight="1" x14ac:dyDescent="0.25">
      <c r="B99" s="36"/>
      <c r="C99" s="95"/>
      <c r="D99" s="96"/>
      <c r="E99" s="95"/>
      <c r="F99" s="97"/>
      <c r="G99" s="98"/>
      <c r="H99" s="98"/>
      <c r="I99" s="98"/>
      <c r="J99" s="95"/>
    </row>
    <row r="100" spans="2:10" s="18" customFormat="1" ht="50.1" customHeight="1" x14ac:dyDescent="0.25">
      <c r="B100" s="24"/>
      <c r="C100" s="95"/>
      <c r="D100" s="96"/>
      <c r="E100" s="95"/>
      <c r="F100" s="96"/>
      <c r="G100" s="98"/>
      <c r="H100" s="98"/>
      <c r="I100" s="98"/>
      <c r="J100" s="95"/>
    </row>
    <row r="101" spans="2:10" s="18" customFormat="1" ht="50.1" customHeight="1" x14ac:dyDescent="0.25">
      <c r="B101" s="24"/>
      <c r="C101" s="95"/>
      <c r="D101" s="96"/>
      <c r="E101" s="95"/>
      <c r="F101" s="96"/>
      <c r="G101" s="98"/>
      <c r="H101" s="98"/>
      <c r="I101" s="98"/>
      <c r="J101" s="95"/>
    </row>
    <row r="102" spans="2:10" s="18" customFormat="1" ht="50.1" customHeight="1" x14ac:dyDescent="0.25">
      <c r="B102" s="24"/>
      <c r="C102" s="95"/>
      <c r="D102" s="96"/>
      <c r="E102" s="95"/>
      <c r="F102" s="96"/>
      <c r="G102" s="98"/>
      <c r="H102" s="98"/>
      <c r="I102" s="98"/>
      <c r="J102" s="95"/>
    </row>
    <row r="103" spans="2:10" s="18" customFormat="1" ht="50.1" customHeight="1" x14ac:dyDescent="0.25">
      <c r="B103" s="24"/>
      <c r="C103" s="95"/>
      <c r="D103" s="96"/>
      <c r="E103" s="95"/>
      <c r="F103" s="96"/>
      <c r="G103" s="98"/>
      <c r="H103" s="98"/>
      <c r="I103" s="98"/>
      <c r="J103" s="95"/>
    </row>
    <row r="104" spans="2:10" s="18" customFormat="1" ht="50.1" customHeight="1" x14ac:dyDescent="0.25">
      <c r="B104" s="24"/>
      <c r="C104" s="95"/>
      <c r="D104" s="96"/>
      <c r="E104" s="95"/>
      <c r="F104" s="96"/>
      <c r="G104" s="98"/>
      <c r="H104" s="98"/>
      <c r="I104" s="98"/>
      <c r="J104" s="95"/>
    </row>
    <row r="105" spans="2:10" s="18" customFormat="1" ht="50.1" customHeight="1" x14ac:dyDescent="0.25">
      <c r="B105" s="24"/>
      <c r="C105" s="95"/>
      <c r="D105" s="96"/>
      <c r="E105" s="95"/>
      <c r="F105" s="97"/>
      <c r="G105" s="98"/>
      <c r="H105" s="98"/>
      <c r="I105" s="98"/>
      <c r="J105" s="95"/>
    </row>
    <row r="106" spans="2:10" s="18" customFormat="1" ht="50.1" customHeight="1" x14ac:dyDescent="0.25">
      <c r="B106" s="36"/>
      <c r="C106" s="95"/>
      <c r="D106" s="96"/>
      <c r="E106" s="95"/>
      <c r="F106" s="97"/>
      <c r="G106" s="98"/>
      <c r="H106" s="98"/>
      <c r="I106" s="98"/>
      <c r="J106" s="95"/>
    </row>
    <row r="107" spans="2:10" s="18" customFormat="1" ht="50.1" customHeight="1" x14ac:dyDescent="0.25">
      <c r="B107" s="24"/>
      <c r="C107" s="95"/>
      <c r="D107" s="96"/>
      <c r="E107" s="95"/>
      <c r="F107" s="96"/>
      <c r="G107" s="98"/>
      <c r="H107" s="98"/>
      <c r="I107" s="98"/>
      <c r="J107" s="95"/>
    </row>
    <row r="108" spans="2:10" s="18" customFormat="1" ht="50.1" customHeight="1" x14ac:dyDescent="0.25">
      <c r="B108" s="24"/>
      <c r="C108" s="95"/>
      <c r="D108" s="96"/>
      <c r="E108" s="95"/>
      <c r="F108" s="96"/>
      <c r="G108" s="98"/>
      <c r="H108" s="98"/>
      <c r="I108" s="98"/>
      <c r="J108" s="95"/>
    </row>
    <row r="109" spans="2:10" s="18" customFormat="1" ht="50.1" customHeight="1" x14ac:dyDescent="0.25">
      <c r="B109" s="24"/>
      <c r="C109" s="95"/>
      <c r="D109" s="96"/>
      <c r="E109" s="95"/>
      <c r="F109" s="96"/>
      <c r="G109" s="98"/>
      <c r="H109" s="98"/>
      <c r="I109" s="98"/>
      <c r="J109" s="95"/>
    </row>
    <row r="110" spans="2:10" s="18" customFormat="1" ht="50.1" customHeight="1" x14ac:dyDescent="0.25">
      <c r="B110" s="24"/>
      <c r="C110" s="95"/>
      <c r="D110" s="96"/>
      <c r="E110" s="95"/>
      <c r="F110" s="96"/>
      <c r="G110" s="98"/>
      <c r="H110" s="98"/>
      <c r="I110" s="98"/>
      <c r="J110" s="98"/>
    </row>
    <row r="111" spans="2:10" s="18" customFormat="1" ht="50.1" customHeight="1" x14ac:dyDescent="0.25">
      <c r="B111" s="24"/>
      <c r="C111" s="95"/>
      <c r="D111" s="96"/>
      <c r="E111" s="95"/>
      <c r="F111" s="96"/>
      <c r="G111" s="98"/>
      <c r="H111" s="98"/>
      <c r="I111" s="98"/>
      <c r="J111" s="95"/>
    </row>
    <row r="112" spans="2:10" s="18" customFormat="1" ht="50.1" customHeight="1" x14ac:dyDescent="0.25">
      <c r="B112" s="24"/>
      <c r="C112" s="95"/>
      <c r="D112" s="96"/>
      <c r="E112" s="95"/>
      <c r="F112" s="96"/>
      <c r="G112" s="98"/>
      <c r="H112" s="98"/>
      <c r="I112" s="98"/>
      <c r="J112" s="95"/>
    </row>
    <row r="113" spans="2:10" s="18" customFormat="1" ht="50.1" customHeight="1" x14ac:dyDescent="0.25">
      <c r="B113" s="24"/>
      <c r="C113" s="95"/>
      <c r="D113" s="96"/>
      <c r="E113" s="95"/>
      <c r="F113" s="96"/>
      <c r="G113" s="98"/>
      <c r="H113" s="98"/>
      <c r="I113" s="98"/>
      <c r="J113" s="98"/>
    </row>
    <row r="114" spans="2:10" s="18" customFormat="1" ht="50.1" customHeight="1" x14ac:dyDescent="0.25">
      <c r="B114" s="24"/>
      <c r="C114" s="95"/>
      <c r="D114" s="96"/>
      <c r="E114" s="95"/>
      <c r="F114" s="96"/>
      <c r="G114" s="98"/>
      <c r="H114" s="98"/>
      <c r="I114" s="98"/>
      <c r="J114" s="98"/>
    </row>
    <row r="115" spans="2:10" s="18" customFormat="1" x14ac:dyDescent="0.25">
      <c r="B115" s="37"/>
      <c r="C115" s="95"/>
      <c r="D115" s="101"/>
      <c r="E115" s="1"/>
      <c r="F115" s="101"/>
      <c r="G115" s="1"/>
      <c r="H115" s="1"/>
      <c r="I115" s="1"/>
      <c r="J115" s="1"/>
    </row>
    <row r="116" spans="2:10" s="18" customFormat="1" x14ac:dyDescent="0.25">
      <c r="B116" s="37"/>
      <c r="C116" s="95"/>
      <c r="D116" s="101"/>
      <c r="E116" s="1"/>
      <c r="F116" s="101"/>
      <c r="G116" s="1"/>
      <c r="H116" s="1"/>
      <c r="I116" s="1"/>
      <c r="J116" s="1"/>
    </row>
  </sheetData>
  <sheetProtection algorithmName="SHA-512" hashValue="2cIXFKDC0FGGXZ+sfwOgZuOjRyCXsZblngHYPPw6Sys7diWLiHfZ7Gl+J2VecBx/UXApPy/K3E8P+JucZr9bsg==" saltValue="eRToExEwar1/mWWRNsWvpA==" spinCount="100000" sheet="1" formatCells="0"/>
  <customSheetViews>
    <customSheetView guid="{3781E168-8419-4FE7-B032-2854CE4BD91E}" scale="80" showGridLines="0" fitToPage="1" topLeftCell="B1">
      <selection activeCell="G7" sqref="G7"/>
      <pageMargins left="0.23622047244094491" right="0.23622047244094491" top="0.23622047244094491" bottom="0.23622047244094491" header="0.31496062992125984" footer="3.937007874015748E-2"/>
      <pageSetup paperSize="5" scale="66" fitToHeight="0" orientation="landscape"/>
      <headerFooter alignWithMargins="0">
        <oddFooter>&amp;L&amp;K000000COR - Large Employer Audit Tool v.2&amp;R&amp;10&amp;K000000&amp;A - Page &amp;P of &amp;N</oddFooter>
      </headerFooter>
    </customSheetView>
  </customSheetViews>
  <mergeCells count="84">
    <mergeCell ref="G38:J38"/>
    <mergeCell ref="B10:C10"/>
    <mergeCell ref="B11:C11"/>
    <mergeCell ref="B12:L12"/>
    <mergeCell ref="B13:L13"/>
    <mergeCell ref="B15:C15"/>
    <mergeCell ref="B16:C16"/>
    <mergeCell ref="B20:C20"/>
    <mergeCell ref="B17:L17"/>
    <mergeCell ref="B18:L18"/>
    <mergeCell ref="B21:L21"/>
    <mergeCell ref="B22:L22"/>
    <mergeCell ref="E19:E20"/>
    <mergeCell ref="B24:C24"/>
    <mergeCell ref="B25:C25"/>
    <mergeCell ref="J15:J16"/>
    <mergeCell ref="E55:F55"/>
    <mergeCell ref="E57:G57"/>
    <mergeCell ref="E53:F53"/>
    <mergeCell ref="J39:J42"/>
    <mergeCell ref="G23:J23"/>
    <mergeCell ref="J24:J25"/>
    <mergeCell ref="B47:L47"/>
    <mergeCell ref="B48:L48"/>
    <mergeCell ref="E45:E46"/>
    <mergeCell ref="B51:L51"/>
    <mergeCell ref="E49:E50"/>
    <mergeCell ref="B52:L52"/>
    <mergeCell ref="B43:L43"/>
    <mergeCell ref="E38:E42"/>
    <mergeCell ref="G33:J33"/>
    <mergeCell ref="J34:J35"/>
    <mergeCell ref="E54:F54"/>
    <mergeCell ref="J29:J30"/>
    <mergeCell ref="F6:J6"/>
    <mergeCell ref="B44:L44"/>
    <mergeCell ref="C28:D28"/>
    <mergeCell ref="E28:E30"/>
    <mergeCell ref="C14:D14"/>
    <mergeCell ref="G14:J14"/>
    <mergeCell ref="E23:E25"/>
    <mergeCell ref="C9:D9"/>
    <mergeCell ref="C23:D23"/>
    <mergeCell ref="B29:C29"/>
    <mergeCell ref="B30:C30"/>
    <mergeCell ref="B26:L26"/>
    <mergeCell ref="B27:L27"/>
    <mergeCell ref="L8:L9"/>
    <mergeCell ref="B1:L1"/>
    <mergeCell ref="B2:B4"/>
    <mergeCell ref="C19:D19"/>
    <mergeCell ref="E14:E16"/>
    <mergeCell ref="C2:L2"/>
    <mergeCell ref="L6:L7"/>
    <mergeCell ref="G19:J19"/>
    <mergeCell ref="B8:D8"/>
    <mergeCell ref="E6:E11"/>
    <mergeCell ref="B6:D6"/>
    <mergeCell ref="J10:J11"/>
    <mergeCell ref="B7:D7"/>
    <mergeCell ref="G9:J9"/>
    <mergeCell ref="G5:J5"/>
    <mergeCell ref="C3:L4"/>
    <mergeCell ref="G28:J28"/>
    <mergeCell ref="B36:L36"/>
    <mergeCell ref="B37:L37"/>
    <mergeCell ref="B31:L31"/>
    <mergeCell ref="B32:L32"/>
    <mergeCell ref="C33:D33"/>
    <mergeCell ref="E33:E35"/>
    <mergeCell ref="B34:C34"/>
    <mergeCell ref="B35:C35"/>
    <mergeCell ref="C38:D38"/>
    <mergeCell ref="C45:D45"/>
    <mergeCell ref="B39:C39"/>
    <mergeCell ref="B40:C40"/>
    <mergeCell ref="B41:C41"/>
    <mergeCell ref="B42:C42"/>
    <mergeCell ref="B53:C53"/>
    <mergeCell ref="G49:J49"/>
    <mergeCell ref="C49:D49"/>
    <mergeCell ref="G45:J45"/>
    <mergeCell ref="B46:C46"/>
    <mergeCell ref="B50:C50"/>
  </mergeCells>
  <phoneticPr fontId="16" type="noConversion"/>
  <conditionalFormatting sqref="B13:L13">
    <cfRule type="expression" dxfId="94" priority="11">
      <formula>AND($J10&lt;9,ISBLANK($B13))</formula>
    </cfRule>
  </conditionalFormatting>
  <conditionalFormatting sqref="B18:L18">
    <cfRule type="expression" dxfId="93" priority="10">
      <formula>AND($J15&lt;8,ISBLANK($B18))</formula>
    </cfRule>
  </conditionalFormatting>
  <conditionalFormatting sqref="B27:L27">
    <cfRule type="expression" dxfId="92" priority="8">
      <formula>AND($J24&lt;8,ISBLANK($B27))</formula>
    </cfRule>
  </conditionalFormatting>
  <conditionalFormatting sqref="B32:L32">
    <cfRule type="expression" dxfId="91" priority="7">
      <formula>AND($J29&lt;8,ISBLANK($B32))</formula>
    </cfRule>
  </conditionalFormatting>
  <conditionalFormatting sqref="B37:L37">
    <cfRule type="expression" dxfId="90" priority="6">
      <formula>AND($J34&lt;12,ISBLANK($B37))</formula>
    </cfRule>
  </conditionalFormatting>
  <conditionalFormatting sqref="B44:L44">
    <cfRule type="expression" dxfId="89" priority="5">
      <formula>AND($J39&lt;12,ISBLANK($B44))</formula>
    </cfRule>
  </conditionalFormatting>
  <conditionalFormatting sqref="B48:L48">
    <cfRule type="expression" dxfId="88" priority="4">
      <formula>AND($J46&lt;6,ISBLANK($B48))</formula>
    </cfRule>
  </conditionalFormatting>
  <conditionalFormatting sqref="B52:L52">
    <cfRule type="expression" dxfId="87" priority="3">
      <formula>AND($J50&lt;4,ISBLANK($B52))</formula>
    </cfRule>
  </conditionalFormatting>
  <conditionalFormatting sqref="B22:L22">
    <cfRule type="expression" dxfId="86" priority="1">
      <formula>AND($J$20&lt;4,ISBLANK($B22))</formula>
    </cfRule>
  </conditionalFormatting>
  <hyperlinks>
    <hyperlink ref="B8:D8" r:id="rId1" display="**If you require any Documents or References, please click here to access AgSafe BC Resources**" xr:uid="{00000000-0004-0000-0800-000000000000}"/>
  </hyperlinks>
  <pageMargins left="0.23622047244094491" right="0.23622047244094491" top="0.23622047244094491" bottom="0.23622047244094491" header="0.31496062992125984" footer="3.937007874015748E-2"/>
  <pageSetup paperSize="5" scale="65" fitToHeight="0" orientation="landscape" r:id="rId2"/>
  <headerFooter alignWithMargins="0">
    <oddFooter>&amp;L&amp;"Calibri,Regular"&amp;9&amp;K000000COR - Large Employer Audit Tool&amp;R&amp;"Calibri,Regular"&amp;9&amp;K000000&amp;A - Page &amp;P of &amp;N</oddFooter>
  </headerFooter>
  <ignoredErrors>
    <ignoredError sqref="B9 B23 B28 B33 B49 B14 B19 B45"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9219" r:id="rId5" name="Button 3">
              <controlPr defaultSize="0" print="0" autoFill="0" autoPict="0" macro="[0]!Sheet9.SpellCheckSheet">
                <anchor moveWithCells="1">
                  <from>
                    <xdr:col>11</xdr:col>
                    <xdr:colOff>2495550</xdr:colOff>
                    <xdr:row>52</xdr:row>
                    <xdr:rowOff>180975</xdr:rowOff>
                  </from>
                  <to>
                    <xdr:col>11</xdr:col>
                    <xdr:colOff>4648200</xdr:colOff>
                    <xdr:row>53</xdr:row>
                    <xdr:rowOff>190500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6" tint="-0.499984740745262"/>
  </sheetPr>
  <dimension ref="B1:J27"/>
  <sheetViews>
    <sheetView showGridLines="0" zoomScaleNormal="100" zoomScaleSheetLayoutView="100" workbookViewId="0">
      <selection activeCell="G10" sqref="G10"/>
    </sheetView>
  </sheetViews>
  <sheetFormatPr defaultColWidth="11" defaultRowHeight="15" x14ac:dyDescent="0.25"/>
  <cols>
    <col min="1" max="1" width="2.625" style="1" customWidth="1"/>
    <col min="2" max="2" width="23.375" style="1" customWidth="1"/>
    <col min="3" max="3" width="49.75" style="1" customWidth="1"/>
    <col min="4" max="10" width="11" style="1"/>
    <col min="11" max="11" width="10.875" style="1" customWidth="1"/>
    <col min="12" max="16384" width="11" style="1"/>
  </cols>
  <sheetData>
    <row r="1" spans="2:10" ht="29.1" customHeight="1" x14ac:dyDescent="0.25">
      <c r="B1" s="915" t="s">
        <v>129</v>
      </c>
      <c r="C1" s="916"/>
      <c r="D1" s="916"/>
      <c r="E1" s="916"/>
      <c r="F1" s="916"/>
      <c r="G1" s="916"/>
      <c r="H1" s="916"/>
      <c r="I1" s="916"/>
      <c r="J1" s="917"/>
    </row>
    <row r="2" spans="2:10" ht="9.9499999999999993" customHeight="1" x14ac:dyDescent="0.25">
      <c r="B2" s="931"/>
      <c r="C2" s="522"/>
      <c r="D2" s="522"/>
      <c r="E2" s="522"/>
      <c r="F2" s="522"/>
      <c r="G2" s="522"/>
      <c r="H2" s="522"/>
      <c r="I2" s="522"/>
      <c r="J2" s="932"/>
    </row>
    <row r="3" spans="2:10" ht="36.950000000000003" customHeight="1" x14ac:dyDescent="0.25">
      <c r="B3" s="71" t="s">
        <v>152</v>
      </c>
      <c r="C3" s="377">
        <f>'Title Page'!C9</f>
        <v>0</v>
      </c>
      <c r="D3" s="72"/>
      <c r="E3" s="73"/>
      <c r="F3" s="73"/>
      <c r="G3" s="73"/>
      <c r="H3" s="70"/>
      <c r="I3" s="43"/>
      <c r="J3" s="44"/>
    </row>
    <row r="4" spans="2:10" ht="9.9499999999999993" customHeight="1" x14ac:dyDescent="0.25">
      <c r="B4" s="933"/>
      <c r="C4" s="934"/>
      <c r="D4" s="934"/>
      <c r="E4" s="934"/>
      <c r="F4" s="934"/>
      <c r="G4" s="934"/>
      <c r="H4" s="934"/>
      <c r="I4" s="934"/>
      <c r="J4" s="935"/>
    </row>
    <row r="5" spans="2:10" ht="29.1" customHeight="1" thickBot="1" x14ac:dyDescent="0.3">
      <c r="B5" s="71" t="s">
        <v>138</v>
      </c>
      <c r="C5" s="377">
        <f>'Title Page'!C6</f>
        <v>0</v>
      </c>
      <c r="D5" s="72"/>
      <c r="E5" s="73"/>
      <c r="F5" s="86" t="s">
        <v>139</v>
      </c>
      <c r="G5" s="938">
        <f>'Title Page'!C11</f>
        <v>0</v>
      </c>
      <c r="H5" s="939"/>
      <c r="I5" s="939"/>
      <c r="J5" s="44"/>
    </row>
    <row r="6" spans="2:10" ht="21" customHeight="1" thickTop="1" thickBot="1" x14ac:dyDescent="0.3">
      <c r="B6" s="918" t="s">
        <v>503</v>
      </c>
      <c r="C6" s="919"/>
      <c r="D6" s="919"/>
      <c r="E6" s="919"/>
      <c r="F6" s="919"/>
      <c r="G6" s="919"/>
      <c r="H6" s="919"/>
      <c r="I6" s="919"/>
      <c r="J6" s="920"/>
    </row>
    <row r="7" spans="2:10" ht="46.5" thickTop="1" thickBot="1" x14ac:dyDescent="0.3">
      <c r="B7" s="936"/>
      <c r="C7" s="937"/>
      <c r="D7" s="274" t="s">
        <v>112</v>
      </c>
      <c r="E7" s="275" t="s">
        <v>113</v>
      </c>
      <c r="F7" s="274" t="s">
        <v>4</v>
      </c>
      <c r="G7" s="276" t="s">
        <v>31</v>
      </c>
      <c r="H7" s="277" t="s">
        <v>5</v>
      </c>
      <c r="I7" s="274" t="s">
        <v>114</v>
      </c>
      <c r="J7" s="277" t="s">
        <v>115</v>
      </c>
    </row>
    <row r="8" spans="2:10" ht="24.95" customHeight="1" thickTop="1" thickBot="1" x14ac:dyDescent="0.3">
      <c r="B8" s="921" t="s">
        <v>116</v>
      </c>
      <c r="C8" s="922"/>
      <c r="D8" s="503">
        <v>0.13</v>
      </c>
      <c r="E8" s="504">
        <v>92</v>
      </c>
      <c r="F8" s="45">
        <f>'Element #1'!G56</f>
        <v>0</v>
      </c>
      <c r="G8" s="46">
        <f>'Element #1'!H56</f>
        <v>0</v>
      </c>
      <c r="H8" s="65">
        <f>'Element #1'!I56</f>
        <v>0</v>
      </c>
      <c r="I8" s="511">
        <f>SUM(F8+G8+H8)</f>
        <v>0</v>
      </c>
      <c r="J8" s="512">
        <f>I8/E8</f>
        <v>0</v>
      </c>
    </row>
    <row r="9" spans="2:10" ht="9.9499999999999993" customHeight="1" thickBot="1" x14ac:dyDescent="0.3">
      <c r="B9" s="927"/>
      <c r="C9" s="928"/>
      <c r="D9" s="913"/>
      <c r="E9" s="914"/>
      <c r="F9" s="910"/>
      <c r="G9" s="911"/>
      <c r="H9" s="912"/>
      <c r="I9" s="908"/>
      <c r="J9" s="909"/>
    </row>
    <row r="10" spans="2:10" ht="24.95" customHeight="1" thickBot="1" x14ac:dyDescent="0.3">
      <c r="B10" s="929" t="s">
        <v>160</v>
      </c>
      <c r="C10" s="930"/>
      <c r="D10" s="505">
        <v>0.14099999999999999</v>
      </c>
      <c r="E10" s="506">
        <v>103</v>
      </c>
      <c r="F10" s="50">
        <f>'Element #2'!G71</f>
        <v>0</v>
      </c>
      <c r="G10" s="47">
        <f>'Element #2'!H71</f>
        <v>0</v>
      </c>
      <c r="H10" s="66">
        <f>'Element #2'!I71</f>
        <v>0</v>
      </c>
      <c r="I10" s="513">
        <f>SUM(F10+G10+H10)</f>
        <v>0</v>
      </c>
      <c r="J10" s="514">
        <f>I10/E10</f>
        <v>0</v>
      </c>
    </row>
    <row r="11" spans="2:10" ht="9.9499999999999993" customHeight="1" thickBot="1" x14ac:dyDescent="0.3">
      <c r="B11" s="927"/>
      <c r="C11" s="928"/>
      <c r="D11" s="913"/>
      <c r="E11" s="914"/>
      <c r="F11" s="910"/>
      <c r="G11" s="911"/>
      <c r="H11" s="912"/>
      <c r="I11" s="908"/>
      <c r="J11" s="909"/>
    </row>
    <row r="12" spans="2:10" ht="24.95" customHeight="1" thickBot="1" x14ac:dyDescent="0.3">
      <c r="B12" s="929" t="s">
        <v>140</v>
      </c>
      <c r="C12" s="930"/>
      <c r="D12" s="507">
        <v>0.13</v>
      </c>
      <c r="E12" s="508">
        <v>96</v>
      </c>
      <c r="F12" s="50">
        <f>'Element #3'!G75</f>
        <v>0</v>
      </c>
      <c r="G12" s="47">
        <f>'Element #3'!H75</f>
        <v>0</v>
      </c>
      <c r="H12" s="66">
        <f>'Element #3'!I75</f>
        <v>0</v>
      </c>
      <c r="I12" s="513">
        <f>SUM(F12+G12+H12)</f>
        <v>0</v>
      </c>
      <c r="J12" s="514">
        <f>I12/E12</f>
        <v>0</v>
      </c>
    </row>
    <row r="13" spans="2:10" ht="9.9499999999999993" customHeight="1" thickBot="1" x14ac:dyDescent="0.3">
      <c r="B13" s="927"/>
      <c r="C13" s="928"/>
      <c r="D13" s="913"/>
      <c r="E13" s="914"/>
      <c r="F13" s="910"/>
      <c r="G13" s="911"/>
      <c r="H13" s="912"/>
      <c r="I13" s="908"/>
      <c r="J13" s="909"/>
    </row>
    <row r="14" spans="2:10" ht="24.95" customHeight="1" thickBot="1" x14ac:dyDescent="0.3">
      <c r="B14" s="921" t="s">
        <v>141</v>
      </c>
      <c r="C14" s="922"/>
      <c r="D14" s="507">
        <v>0.13</v>
      </c>
      <c r="E14" s="506">
        <v>98</v>
      </c>
      <c r="F14" s="50">
        <f>'Element #4'!G51</f>
        <v>0</v>
      </c>
      <c r="G14" s="47">
        <f>'Element #4'!H51</f>
        <v>0</v>
      </c>
      <c r="H14" s="66">
        <f>'Element #4'!I51</f>
        <v>0</v>
      </c>
      <c r="I14" s="513">
        <f>SUM(F14+G14+H14)</f>
        <v>0</v>
      </c>
      <c r="J14" s="514">
        <f>I14/E14</f>
        <v>0</v>
      </c>
    </row>
    <row r="15" spans="2:10" ht="9.9499999999999993" customHeight="1" thickBot="1" x14ac:dyDescent="0.3">
      <c r="B15" s="927"/>
      <c r="C15" s="928"/>
      <c r="D15" s="913"/>
      <c r="E15" s="914"/>
      <c r="F15" s="910"/>
      <c r="G15" s="911"/>
      <c r="H15" s="912"/>
      <c r="I15" s="908"/>
      <c r="J15" s="909"/>
    </row>
    <row r="16" spans="2:10" ht="24.95" customHeight="1" thickBot="1" x14ac:dyDescent="0.3">
      <c r="B16" s="929" t="s">
        <v>117</v>
      </c>
      <c r="C16" s="930"/>
      <c r="D16" s="505">
        <v>0.14799999999999999</v>
      </c>
      <c r="E16" s="506">
        <v>108</v>
      </c>
      <c r="F16" s="50">
        <f>'Element #5'!G44</f>
        <v>0</v>
      </c>
      <c r="G16" s="47">
        <f>'Element #5'!H44</f>
        <v>0</v>
      </c>
      <c r="H16" s="66">
        <f>'Element #5'!I44</f>
        <v>0</v>
      </c>
      <c r="I16" s="513">
        <f>SUM(F16+G16+H16)</f>
        <v>0</v>
      </c>
      <c r="J16" s="514">
        <f>I16/E16</f>
        <v>0</v>
      </c>
    </row>
    <row r="17" spans="2:10" ht="9.9499999999999993" customHeight="1" thickBot="1" x14ac:dyDescent="0.3">
      <c r="B17" s="943"/>
      <c r="C17" s="944"/>
      <c r="D17" s="913"/>
      <c r="E17" s="914"/>
      <c r="F17" s="910"/>
      <c r="G17" s="911"/>
      <c r="H17" s="912"/>
      <c r="I17" s="908"/>
      <c r="J17" s="909"/>
    </row>
    <row r="18" spans="2:10" ht="24.95" customHeight="1" thickBot="1" x14ac:dyDescent="0.3">
      <c r="B18" s="921" t="s">
        <v>118</v>
      </c>
      <c r="C18" s="922"/>
      <c r="D18" s="507">
        <v>0.13</v>
      </c>
      <c r="E18" s="506">
        <v>95</v>
      </c>
      <c r="F18" s="50">
        <f>'Element #6'!G49</f>
        <v>0</v>
      </c>
      <c r="G18" s="47">
        <f>'Element #6'!H49</f>
        <v>0</v>
      </c>
      <c r="H18" s="66">
        <f>'Element #6'!I49</f>
        <v>0</v>
      </c>
      <c r="I18" s="513">
        <f>SUM(F18+G18+H18)</f>
        <v>0</v>
      </c>
      <c r="J18" s="514">
        <f>I18/E18</f>
        <v>0</v>
      </c>
    </row>
    <row r="19" spans="2:10" ht="9.9499999999999993" customHeight="1" thickBot="1" x14ac:dyDescent="0.3">
      <c r="B19" s="927"/>
      <c r="C19" s="928"/>
      <c r="D19" s="913"/>
      <c r="E19" s="914"/>
      <c r="F19" s="910"/>
      <c r="G19" s="911"/>
      <c r="H19" s="912"/>
      <c r="I19" s="908"/>
      <c r="J19" s="909"/>
    </row>
    <row r="20" spans="2:10" ht="24.95" customHeight="1" thickBot="1" x14ac:dyDescent="0.3">
      <c r="B20" s="929" t="s">
        <v>119</v>
      </c>
      <c r="C20" s="930"/>
      <c r="D20" s="505">
        <v>9.4E-2</v>
      </c>
      <c r="E20" s="506">
        <v>69</v>
      </c>
      <c r="F20" s="50">
        <f>'Element #7'!G44</f>
        <v>0</v>
      </c>
      <c r="G20" s="47">
        <f>'Element #7'!H44</f>
        <v>0</v>
      </c>
      <c r="H20" s="66">
        <f>'Element #7'!I44</f>
        <v>0</v>
      </c>
      <c r="I20" s="513">
        <f>SUM(F20+G20+H20)</f>
        <v>0</v>
      </c>
      <c r="J20" s="514">
        <f>I20/E20</f>
        <v>0</v>
      </c>
    </row>
    <row r="21" spans="2:10" ht="9.9499999999999993" customHeight="1" thickBot="1" x14ac:dyDescent="0.3">
      <c r="B21" s="927"/>
      <c r="C21" s="928"/>
      <c r="D21" s="913"/>
      <c r="E21" s="914"/>
      <c r="F21" s="910"/>
      <c r="G21" s="911"/>
      <c r="H21" s="912"/>
      <c r="I21" s="908"/>
      <c r="J21" s="909"/>
    </row>
    <row r="22" spans="2:10" ht="24.95" customHeight="1" thickBot="1" x14ac:dyDescent="0.3">
      <c r="B22" s="921" t="s">
        <v>378</v>
      </c>
      <c r="C22" s="922"/>
      <c r="D22" s="509">
        <v>0.1</v>
      </c>
      <c r="E22" s="510">
        <v>71</v>
      </c>
      <c r="F22" s="89">
        <f>'Element #8'!G54</f>
        <v>0</v>
      </c>
      <c r="G22" s="90">
        <f>'Element #8'!H54</f>
        <v>0</v>
      </c>
      <c r="H22" s="91">
        <f>'Element #8'!I54</f>
        <v>0</v>
      </c>
      <c r="I22" s="515">
        <f>SUM(F22+G22+H22)</f>
        <v>0</v>
      </c>
      <c r="J22" s="516">
        <f>I22/E22</f>
        <v>0</v>
      </c>
    </row>
    <row r="23" spans="2:10" ht="17.25" thickTop="1" thickBot="1" x14ac:dyDescent="0.3">
      <c r="B23" s="923"/>
      <c r="C23" s="924"/>
      <c r="D23" s="87"/>
      <c r="E23" s="88"/>
      <c r="H23" s="88"/>
      <c r="J23" s="88"/>
    </row>
    <row r="24" spans="2:10" ht="46.5" thickTop="1" thickBot="1" x14ac:dyDescent="0.3">
      <c r="B24" s="925"/>
      <c r="C24" s="926"/>
      <c r="D24" s="278" t="s">
        <v>120</v>
      </c>
      <c r="E24" s="279" t="s">
        <v>121</v>
      </c>
      <c r="F24" s="280" t="s">
        <v>122</v>
      </c>
      <c r="G24" s="281" t="s">
        <v>123</v>
      </c>
      <c r="H24" s="282" t="s">
        <v>124</v>
      </c>
      <c r="I24" s="519" t="s">
        <v>125</v>
      </c>
      <c r="J24" s="279" t="s">
        <v>126</v>
      </c>
    </row>
    <row r="25" spans="2:10" ht="39.950000000000003" customHeight="1" thickTop="1" thickBot="1" x14ac:dyDescent="0.3">
      <c r="B25" s="945" t="s">
        <v>127</v>
      </c>
      <c r="C25" s="946"/>
      <c r="D25" s="283">
        <f t="shared" ref="D25:I25" si="0">SUM(D8:D22)</f>
        <v>1.0030000000000001</v>
      </c>
      <c r="E25" s="284">
        <f t="shared" si="0"/>
        <v>732</v>
      </c>
      <c r="F25" s="285">
        <f t="shared" si="0"/>
        <v>0</v>
      </c>
      <c r="G25" s="285">
        <f t="shared" si="0"/>
        <v>0</v>
      </c>
      <c r="H25" s="286">
        <f t="shared" si="0"/>
        <v>0</v>
      </c>
      <c r="I25" s="517">
        <f t="shared" si="0"/>
        <v>0</v>
      </c>
      <c r="J25" s="518">
        <f>I25/E25</f>
        <v>0</v>
      </c>
    </row>
    <row r="26" spans="2:10" ht="39.950000000000003" customHeight="1" thickTop="1" thickBot="1" x14ac:dyDescent="0.3">
      <c r="B26" s="940" t="s">
        <v>128</v>
      </c>
      <c r="C26" s="941"/>
      <c r="D26" s="941"/>
      <c r="E26" s="942"/>
      <c r="F26" s="287">
        <f>F25/E25</f>
        <v>0</v>
      </c>
      <c r="G26" s="287">
        <f>G25/E25</f>
        <v>0</v>
      </c>
      <c r="H26" s="287">
        <f>H25/E25</f>
        <v>0</v>
      </c>
      <c r="I26" s="48"/>
      <c r="J26" s="49"/>
    </row>
    <row r="27" spans="2:10" ht="15.75" thickTop="1" x14ac:dyDescent="0.25"/>
  </sheetData>
  <sheetProtection algorithmName="SHA-512" hashValue="xfZPHO4xDBzI2zvw9oWeqmdFHRvTsGFigmBAFJYG16pUoXMzh4UI4xH9jm3Sv7f38AACZmMKgn/ZWvmSW+TxxA==" saltValue="MvhbQJj618aEJuVINBCilQ==" spinCount="100000" sheet="1" selectLockedCells="1"/>
  <customSheetViews>
    <customSheetView guid="{3781E168-8419-4FE7-B032-2854CE4BD91E}">
      <selection activeCell="J23" sqref="J23"/>
      <colBreaks count="1" manualBreakCount="1">
        <brk id="8" max="1048575" man="1"/>
      </colBreaks>
      <pageMargins left="0.23622047244094491" right="0.23622047244094491" top="0.23622047244094491" bottom="0.23622047244094491" header="0.31496062992125984" footer="3.937007874015748E-2"/>
      <pageSetup paperSize="5" orientation="landscape"/>
      <headerFooter alignWithMargins="0">
        <oddFooter>&amp;LCOR - Large Employer Audit Tool v.2</oddFooter>
      </headerFooter>
    </customSheetView>
  </customSheetViews>
  <mergeCells count="46">
    <mergeCell ref="B10:C10"/>
    <mergeCell ref="B26:E26"/>
    <mergeCell ref="B17:C17"/>
    <mergeCell ref="B18:C18"/>
    <mergeCell ref="B19:C19"/>
    <mergeCell ref="B20:C20"/>
    <mergeCell ref="B21:C21"/>
    <mergeCell ref="B25:C25"/>
    <mergeCell ref="B22:C22"/>
    <mergeCell ref="B1:J1"/>
    <mergeCell ref="B6:J6"/>
    <mergeCell ref="B8:C8"/>
    <mergeCell ref="B23:C23"/>
    <mergeCell ref="B24:C24"/>
    <mergeCell ref="B13:C13"/>
    <mergeCell ref="B14:C14"/>
    <mergeCell ref="B15:C15"/>
    <mergeCell ref="B16:C16"/>
    <mergeCell ref="B2:J2"/>
    <mergeCell ref="B4:J4"/>
    <mergeCell ref="B7:C7"/>
    <mergeCell ref="B9:C9"/>
    <mergeCell ref="B11:C11"/>
    <mergeCell ref="G5:I5"/>
    <mergeCell ref="B12:C12"/>
    <mergeCell ref="F19:H19"/>
    <mergeCell ref="F21:H21"/>
    <mergeCell ref="D9:E9"/>
    <mergeCell ref="D11:E11"/>
    <mergeCell ref="D13:E13"/>
    <mergeCell ref="D15:E15"/>
    <mergeCell ref="D17:E17"/>
    <mergeCell ref="D19:E19"/>
    <mergeCell ref="D21:E21"/>
    <mergeCell ref="F9:H9"/>
    <mergeCell ref="F11:H11"/>
    <mergeCell ref="F13:H13"/>
    <mergeCell ref="F15:H15"/>
    <mergeCell ref="F17:H17"/>
    <mergeCell ref="I19:J19"/>
    <mergeCell ref="I21:J21"/>
    <mergeCell ref="I9:J9"/>
    <mergeCell ref="I11:J11"/>
    <mergeCell ref="I13:J13"/>
    <mergeCell ref="I15:J15"/>
    <mergeCell ref="I17:J17"/>
  </mergeCells>
  <phoneticPr fontId="16" type="noConversion"/>
  <pageMargins left="0.23622047244094491" right="0.23622047244094491" top="0.23622047244094491" bottom="0.23622047244094491" header="0.31496062992125984" footer="3.937007874015748E-2"/>
  <pageSetup paperSize="5" orientation="landscape" r:id="rId1"/>
  <headerFooter alignWithMargins="0"/>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589199"/>
  </sheetPr>
  <dimension ref="B1:J88"/>
  <sheetViews>
    <sheetView showGridLines="0" showZeros="0" view="pageBreakPreview" zoomScale="111" zoomScaleNormal="100" zoomScaleSheetLayoutView="111" zoomScalePageLayoutView="111" workbookViewId="0">
      <selection activeCell="D10" sqref="D10"/>
    </sheetView>
  </sheetViews>
  <sheetFormatPr defaultColWidth="8.625" defaultRowHeight="15" x14ac:dyDescent="0.2"/>
  <cols>
    <col min="1" max="1" width="2.625" style="74" customWidth="1"/>
    <col min="2" max="2" width="4.375" style="38" customWidth="1"/>
    <col min="3" max="3" width="43" style="79" customWidth="1"/>
    <col min="4" max="4" width="30.25" style="81" customWidth="1"/>
    <col min="5" max="5" width="8.875" style="75" customWidth="1"/>
    <col min="6" max="6" width="10.375" style="75" customWidth="1"/>
    <col min="7" max="7" width="11.875" style="75" customWidth="1"/>
    <col min="8" max="8" width="11.625" style="75" customWidth="1"/>
    <col min="9" max="16384" width="8.625" style="74"/>
  </cols>
  <sheetData>
    <row r="1" spans="2:10" ht="15.75" customHeight="1" thickBot="1" x14ac:dyDescent="0.25"/>
    <row r="2" spans="2:10" ht="30" customHeight="1" x14ac:dyDescent="0.2">
      <c r="B2" s="527" t="s">
        <v>129</v>
      </c>
      <c r="C2" s="528"/>
      <c r="D2" s="528"/>
      <c r="E2" s="528"/>
      <c r="F2" s="528"/>
      <c r="G2" s="528"/>
      <c r="H2" s="529"/>
    </row>
    <row r="3" spans="2:10" ht="35.25" customHeight="1" x14ac:dyDescent="0.2">
      <c r="B3" s="947" t="s">
        <v>302</v>
      </c>
      <c r="C3" s="948"/>
      <c r="D3" s="948"/>
      <c r="E3" s="948"/>
      <c r="F3" s="948"/>
      <c r="G3" s="948"/>
      <c r="H3" s="949"/>
    </row>
    <row r="4" spans="2:10" ht="23.25" customHeight="1" thickBot="1" x14ac:dyDescent="0.25">
      <c r="B4" s="323"/>
      <c r="C4" s="950" t="s">
        <v>517</v>
      </c>
      <c r="D4" s="950"/>
      <c r="E4" s="950"/>
      <c r="F4" s="950"/>
      <c r="G4" s="950"/>
      <c r="H4" s="951"/>
    </row>
    <row r="5" spans="2:10" s="78" customFormat="1" ht="48" thickBot="1" x14ac:dyDescent="0.25">
      <c r="B5" s="958" t="s">
        <v>550</v>
      </c>
      <c r="C5" s="373" t="s">
        <v>159</v>
      </c>
      <c r="D5" s="371" t="s">
        <v>131</v>
      </c>
      <c r="E5" s="372" t="s">
        <v>549</v>
      </c>
      <c r="F5" s="956" t="s">
        <v>132</v>
      </c>
      <c r="G5" s="956" t="s">
        <v>153</v>
      </c>
      <c r="H5" s="378" t="s">
        <v>548</v>
      </c>
      <c r="I5" s="77"/>
    </row>
    <row r="6" spans="2:10" ht="15.75" thickTop="1" x14ac:dyDescent="0.2">
      <c r="B6" s="39">
        <v>1.1000000000000001</v>
      </c>
      <c r="C6" s="173">
        <f>'Element #1'!B15</f>
        <v>0</v>
      </c>
      <c r="D6" s="82"/>
      <c r="E6" s="963"/>
      <c r="F6" s="957"/>
      <c r="G6" s="957"/>
      <c r="H6" s="959" t="s">
        <v>551</v>
      </c>
    </row>
    <row r="7" spans="2:10" x14ac:dyDescent="0.2">
      <c r="B7" s="40">
        <v>1.2</v>
      </c>
      <c r="C7" s="174">
        <f>'Element #1'!B22</f>
        <v>0</v>
      </c>
      <c r="D7" s="83"/>
      <c r="E7" s="964"/>
      <c r="F7" s="136"/>
      <c r="G7" s="136"/>
      <c r="H7" s="134"/>
    </row>
    <row r="8" spans="2:10" x14ac:dyDescent="0.2">
      <c r="B8" s="40">
        <v>1.3</v>
      </c>
      <c r="C8" s="174">
        <f>'Element #1'!B30</f>
        <v>0</v>
      </c>
      <c r="D8" s="83"/>
      <c r="E8" s="964"/>
      <c r="F8" s="136"/>
      <c r="G8" s="136"/>
      <c r="H8" s="134"/>
    </row>
    <row r="9" spans="2:10" x14ac:dyDescent="0.2">
      <c r="B9" s="40">
        <v>1.4</v>
      </c>
      <c r="C9" s="174">
        <f>'Element #1'!B35</f>
        <v>0</v>
      </c>
      <c r="D9" s="83"/>
      <c r="E9" s="964"/>
      <c r="F9" s="136"/>
      <c r="G9" s="136"/>
      <c r="H9" s="134"/>
    </row>
    <row r="10" spans="2:10" x14ac:dyDescent="0.2">
      <c r="B10" s="40">
        <v>1.5</v>
      </c>
      <c r="C10" s="174">
        <f>'Element #1'!B41</f>
        <v>0</v>
      </c>
      <c r="D10" s="83"/>
      <c r="E10" s="964"/>
      <c r="F10" s="136"/>
      <c r="G10" s="136"/>
      <c r="H10" s="134"/>
      <c r="J10" s="76"/>
    </row>
    <row r="11" spans="2:10" x14ac:dyDescent="0.2">
      <c r="B11" s="40">
        <v>1.6</v>
      </c>
      <c r="C11" s="80">
        <f>'Element #1'!B46</f>
        <v>0</v>
      </c>
      <c r="D11" s="83"/>
      <c r="E11" s="964"/>
      <c r="F11" s="136"/>
      <c r="G11" s="136"/>
      <c r="H11" s="134"/>
    </row>
    <row r="12" spans="2:10" x14ac:dyDescent="0.2">
      <c r="B12" s="40">
        <v>1.7</v>
      </c>
      <c r="C12" s="80">
        <f>'Element #1'!B50</f>
        <v>0</v>
      </c>
      <c r="D12" s="83"/>
      <c r="E12" s="964"/>
      <c r="F12" s="136"/>
      <c r="G12" s="136"/>
      <c r="H12" s="134"/>
    </row>
    <row r="13" spans="2:10" ht="15.75" thickBot="1" x14ac:dyDescent="0.25">
      <c r="B13" s="41">
        <v>1.8</v>
      </c>
      <c r="C13" s="177">
        <f>'Element #1'!B54</f>
        <v>0</v>
      </c>
      <c r="D13" s="84"/>
      <c r="E13" s="965"/>
      <c r="F13" s="138"/>
      <c r="G13" s="138"/>
      <c r="H13" s="135"/>
    </row>
    <row r="14" spans="2:10" ht="15.75" thickBot="1" x14ac:dyDescent="0.25">
      <c r="B14" s="323"/>
      <c r="C14" s="324"/>
      <c r="D14" s="325"/>
      <c r="E14" s="325"/>
      <c r="F14" s="325"/>
      <c r="G14" s="325"/>
      <c r="H14" s="326"/>
    </row>
    <row r="15" spans="2:10" x14ac:dyDescent="0.2">
      <c r="B15" s="39">
        <v>2.1</v>
      </c>
      <c r="C15" s="173">
        <f>'Element #2'!B12</f>
        <v>0</v>
      </c>
      <c r="D15" s="82"/>
      <c r="E15" s="963"/>
      <c r="F15" s="957"/>
      <c r="G15" s="957"/>
      <c r="H15" s="959"/>
    </row>
    <row r="16" spans="2:10" x14ac:dyDescent="0.2">
      <c r="B16" s="40">
        <v>2.2000000000000002</v>
      </c>
      <c r="C16" s="174">
        <f>'Element #2'!B16</f>
        <v>0</v>
      </c>
      <c r="D16" s="83"/>
      <c r="E16" s="964"/>
      <c r="F16" s="136"/>
      <c r="G16" s="136"/>
      <c r="H16" s="960"/>
    </row>
    <row r="17" spans="2:8" x14ac:dyDescent="0.2">
      <c r="B17" s="40">
        <v>2.2999999999999998</v>
      </c>
      <c r="C17" s="174">
        <f>'Element #2'!B22</f>
        <v>0</v>
      </c>
      <c r="D17" s="83"/>
      <c r="E17" s="964"/>
      <c r="F17" s="136"/>
      <c r="G17" s="136"/>
      <c r="H17" s="960"/>
    </row>
    <row r="18" spans="2:8" x14ac:dyDescent="0.2">
      <c r="B18" s="40">
        <v>2.4</v>
      </c>
      <c r="C18" s="174">
        <f>'Element #2'!B27</f>
        <v>0</v>
      </c>
      <c r="D18" s="83"/>
      <c r="E18" s="964"/>
      <c r="F18" s="136"/>
      <c r="G18" s="136"/>
      <c r="H18" s="960" t="s">
        <v>551</v>
      </c>
    </row>
    <row r="19" spans="2:8" x14ac:dyDescent="0.2">
      <c r="B19" s="40">
        <v>2.5</v>
      </c>
      <c r="C19" s="174">
        <f>'Element #2'!B33</f>
        <v>0</v>
      </c>
      <c r="D19" s="83"/>
      <c r="E19" s="964"/>
      <c r="F19" s="136"/>
      <c r="G19" s="136"/>
      <c r="H19" s="960"/>
    </row>
    <row r="20" spans="2:8" x14ac:dyDescent="0.2">
      <c r="B20" s="40">
        <v>2.6</v>
      </c>
      <c r="C20" s="174">
        <f>'Element #2'!B38</f>
        <v>0</v>
      </c>
      <c r="D20" s="83"/>
      <c r="E20" s="964"/>
      <c r="F20" s="136"/>
      <c r="G20" s="136"/>
      <c r="H20" s="960"/>
    </row>
    <row r="21" spans="2:8" x14ac:dyDescent="0.2">
      <c r="B21" s="40">
        <v>2.7</v>
      </c>
      <c r="C21" s="174">
        <f>'Element #2'!B42</f>
        <v>0</v>
      </c>
      <c r="D21" s="83"/>
      <c r="E21" s="964"/>
      <c r="F21" s="136"/>
      <c r="G21" s="136"/>
      <c r="H21" s="960"/>
    </row>
    <row r="22" spans="2:8" x14ac:dyDescent="0.2">
      <c r="B22" s="40">
        <v>2.8</v>
      </c>
      <c r="C22" s="174">
        <f>'Element #2'!B46</f>
        <v>0</v>
      </c>
      <c r="D22" s="83"/>
      <c r="E22" s="964"/>
      <c r="F22" s="136"/>
      <c r="G22" s="136"/>
      <c r="H22" s="960"/>
    </row>
    <row r="23" spans="2:8" x14ac:dyDescent="0.2">
      <c r="B23" s="40">
        <v>2.9</v>
      </c>
      <c r="C23" s="174">
        <f>'Element #2'!B50</f>
        <v>0</v>
      </c>
      <c r="D23" s="83"/>
      <c r="E23" s="964"/>
      <c r="F23" s="136"/>
      <c r="G23" s="136"/>
      <c r="H23" s="960"/>
    </row>
    <row r="24" spans="2:8" x14ac:dyDescent="0.2">
      <c r="B24" s="42">
        <v>2.1</v>
      </c>
      <c r="C24" s="174">
        <f>'Element #2'!B55</f>
        <v>0</v>
      </c>
      <c r="D24" s="83"/>
      <c r="E24" s="964"/>
      <c r="F24" s="136"/>
      <c r="G24" s="136"/>
      <c r="H24" s="960"/>
    </row>
    <row r="25" spans="2:8" x14ac:dyDescent="0.2">
      <c r="B25" s="40">
        <v>2.11</v>
      </c>
      <c r="C25" s="174">
        <f>'Element #2'!B59</f>
        <v>0</v>
      </c>
      <c r="D25" s="83"/>
      <c r="E25" s="964"/>
      <c r="F25" s="136"/>
      <c r="G25" s="136"/>
      <c r="H25" s="960"/>
    </row>
    <row r="26" spans="2:8" x14ac:dyDescent="0.2">
      <c r="B26" s="40">
        <v>2.12</v>
      </c>
      <c r="C26" s="174">
        <f>'Element #2'!B64</f>
        <v>0</v>
      </c>
      <c r="D26" s="83"/>
      <c r="E26" s="964"/>
      <c r="F26" s="136"/>
      <c r="G26" s="136"/>
      <c r="H26" s="960"/>
    </row>
    <row r="27" spans="2:8" ht="15.75" thickBot="1" x14ac:dyDescent="0.25">
      <c r="B27" s="41">
        <v>2.13</v>
      </c>
      <c r="C27" s="175">
        <f>'Element #2'!B69</f>
        <v>0</v>
      </c>
      <c r="D27" s="84"/>
      <c r="E27" s="965"/>
      <c r="F27" s="138"/>
      <c r="G27" s="138"/>
      <c r="H27" s="961"/>
    </row>
    <row r="28" spans="2:8" ht="15.75" thickBot="1" x14ac:dyDescent="0.25">
      <c r="B28" s="323"/>
      <c r="C28" s="324"/>
      <c r="D28" s="325"/>
      <c r="E28" s="325"/>
      <c r="F28" s="325"/>
      <c r="G28" s="325"/>
      <c r="H28" s="326"/>
    </row>
    <row r="29" spans="2:8" x14ac:dyDescent="0.2">
      <c r="B29" s="39">
        <v>3.1</v>
      </c>
      <c r="C29" s="173">
        <f>'Element #3'!B12</f>
        <v>0</v>
      </c>
      <c r="D29" s="82"/>
      <c r="E29" s="963"/>
      <c r="F29" s="957"/>
      <c r="G29" s="957"/>
      <c r="H29" s="959"/>
    </row>
    <row r="30" spans="2:8" x14ac:dyDescent="0.2">
      <c r="B30" s="40">
        <v>3.2</v>
      </c>
      <c r="C30" s="174">
        <f>'Element #3'!B18</f>
        <v>0</v>
      </c>
      <c r="D30" s="83"/>
      <c r="E30" s="964"/>
      <c r="F30" s="136"/>
      <c r="G30" s="136"/>
      <c r="H30" s="960"/>
    </row>
    <row r="31" spans="2:8" x14ac:dyDescent="0.2">
      <c r="B31" s="40">
        <v>3.3</v>
      </c>
      <c r="C31" s="174">
        <f>'Element #3'!B25</f>
        <v>0</v>
      </c>
      <c r="D31" s="83"/>
      <c r="E31" s="964"/>
      <c r="F31" s="136"/>
      <c r="G31" s="136"/>
      <c r="H31" s="960"/>
    </row>
    <row r="32" spans="2:8" x14ac:dyDescent="0.2">
      <c r="B32" s="40">
        <v>3.4</v>
      </c>
      <c r="C32" s="174">
        <f>'Element #3'!B30</f>
        <v>0</v>
      </c>
      <c r="D32" s="83"/>
      <c r="E32" s="964"/>
      <c r="F32" s="136"/>
      <c r="G32" s="136"/>
      <c r="H32" s="960"/>
    </row>
    <row r="33" spans="2:8" x14ac:dyDescent="0.2">
      <c r="B33" s="40">
        <v>3.5</v>
      </c>
      <c r="C33" s="174">
        <f>'Element #3'!B34</f>
        <v>0</v>
      </c>
      <c r="D33" s="83"/>
      <c r="E33" s="964"/>
      <c r="F33" s="136"/>
      <c r="G33" s="136"/>
      <c r="H33" s="960"/>
    </row>
    <row r="34" spans="2:8" x14ac:dyDescent="0.2">
      <c r="B34" s="40">
        <v>3.6</v>
      </c>
      <c r="C34" s="174">
        <f>'Element #3'!B38</f>
        <v>0</v>
      </c>
      <c r="D34" s="83"/>
      <c r="E34" s="964"/>
      <c r="F34" s="136"/>
      <c r="G34" s="136"/>
      <c r="H34" s="960"/>
    </row>
    <row r="35" spans="2:8" x14ac:dyDescent="0.2">
      <c r="B35" s="40">
        <v>3.7</v>
      </c>
      <c r="C35" s="174">
        <f>'Element #3'!B42</f>
        <v>0</v>
      </c>
      <c r="D35" s="83"/>
      <c r="E35" s="964"/>
      <c r="F35" s="136"/>
      <c r="G35" s="136"/>
      <c r="H35" s="960"/>
    </row>
    <row r="36" spans="2:8" x14ac:dyDescent="0.2">
      <c r="B36" s="40">
        <v>3.8</v>
      </c>
      <c r="C36" s="174">
        <f>'Element #3'!B47</f>
        <v>0</v>
      </c>
      <c r="D36" s="83"/>
      <c r="E36" s="964"/>
      <c r="F36" s="137"/>
      <c r="G36" s="137"/>
      <c r="H36" s="962"/>
    </row>
    <row r="37" spans="2:8" x14ac:dyDescent="0.2">
      <c r="B37" s="40">
        <v>3.9</v>
      </c>
      <c r="C37" s="174">
        <f>'Element #3'!B52</f>
        <v>0</v>
      </c>
      <c r="D37" s="83"/>
      <c r="E37" s="966"/>
      <c r="F37" s="136"/>
      <c r="G37" s="136"/>
      <c r="H37" s="960"/>
    </row>
    <row r="38" spans="2:8" x14ac:dyDescent="0.2">
      <c r="B38" s="42">
        <v>3.1</v>
      </c>
      <c r="C38" s="174">
        <f>'Element #3'!B57</f>
        <v>0</v>
      </c>
      <c r="D38" s="83"/>
      <c r="E38" s="966"/>
      <c r="F38" s="136"/>
      <c r="G38" s="136"/>
      <c r="H38" s="960"/>
    </row>
    <row r="39" spans="2:8" x14ac:dyDescent="0.2">
      <c r="B39" s="40">
        <v>3.11</v>
      </c>
      <c r="C39" s="174">
        <f>'Element #3'!B61</f>
        <v>0</v>
      </c>
      <c r="D39" s="83"/>
      <c r="E39" s="966"/>
      <c r="F39" s="136"/>
      <c r="G39" s="136"/>
      <c r="H39" s="960"/>
    </row>
    <row r="40" spans="2:8" x14ac:dyDescent="0.2">
      <c r="B40" s="40">
        <v>3.12</v>
      </c>
      <c r="C40" s="174">
        <f>'Element #3'!B65</f>
        <v>0</v>
      </c>
      <c r="D40" s="83"/>
      <c r="E40" s="966"/>
      <c r="F40" s="136"/>
      <c r="G40" s="136"/>
      <c r="H40" s="960"/>
    </row>
    <row r="41" spans="2:8" x14ac:dyDescent="0.2">
      <c r="B41" s="327">
        <v>3.13</v>
      </c>
      <c r="C41" s="176">
        <f>'Element #3'!B69</f>
        <v>0</v>
      </c>
      <c r="D41" s="85"/>
      <c r="E41" s="967"/>
      <c r="F41" s="137"/>
      <c r="G41" s="137"/>
      <c r="H41" s="962"/>
    </row>
    <row r="42" spans="2:8" ht="15.75" thickBot="1" x14ac:dyDescent="0.25">
      <c r="B42" s="41">
        <v>3.14</v>
      </c>
      <c r="C42" s="175">
        <f>'Element #3'!B73</f>
        <v>0</v>
      </c>
      <c r="D42" s="84"/>
      <c r="E42" s="968"/>
      <c r="F42" s="138"/>
      <c r="G42" s="138"/>
      <c r="H42" s="961"/>
    </row>
    <row r="43" spans="2:8" ht="15.75" thickBot="1" x14ac:dyDescent="0.25">
      <c r="B43" s="323"/>
      <c r="C43" s="324"/>
      <c r="D43" s="325"/>
      <c r="E43" s="325"/>
      <c r="F43" s="325"/>
      <c r="G43" s="325"/>
      <c r="H43" s="326"/>
    </row>
    <row r="44" spans="2:8" x14ac:dyDescent="0.2">
      <c r="B44" s="39">
        <v>4.0999999999999996</v>
      </c>
      <c r="C44" s="173">
        <f>'Element #4'!B12</f>
        <v>0</v>
      </c>
      <c r="D44" s="82"/>
      <c r="E44" s="963"/>
      <c r="F44" s="957"/>
      <c r="G44" s="957"/>
      <c r="H44" s="959"/>
    </row>
    <row r="45" spans="2:8" x14ac:dyDescent="0.2">
      <c r="B45" s="40">
        <v>4.2</v>
      </c>
      <c r="C45" s="174">
        <f>'Element #4'!B16</f>
        <v>0</v>
      </c>
      <c r="D45" s="83"/>
      <c r="E45" s="964"/>
      <c r="F45" s="136"/>
      <c r="G45" s="136"/>
      <c r="H45" s="960"/>
    </row>
    <row r="46" spans="2:8" x14ac:dyDescent="0.2">
      <c r="B46" s="40">
        <v>4.3</v>
      </c>
      <c r="C46" s="174">
        <f>'Element #4'!B20</f>
        <v>0</v>
      </c>
      <c r="D46" s="83"/>
      <c r="E46" s="964"/>
      <c r="F46" s="136"/>
      <c r="G46" s="136"/>
      <c r="H46" s="960"/>
    </row>
    <row r="47" spans="2:8" x14ac:dyDescent="0.2">
      <c r="B47" s="40">
        <v>4.4000000000000004</v>
      </c>
      <c r="C47" s="174">
        <f>'Element #4'!B25</f>
        <v>0</v>
      </c>
      <c r="D47" s="83"/>
      <c r="E47" s="964"/>
      <c r="F47" s="136"/>
      <c r="G47" s="136"/>
      <c r="H47" s="960"/>
    </row>
    <row r="48" spans="2:8" x14ac:dyDescent="0.2">
      <c r="B48" s="40">
        <v>4.5</v>
      </c>
      <c r="C48" s="174">
        <f>'Element #4'!B30</f>
        <v>0</v>
      </c>
      <c r="D48" s="83"/>
      <c r="E48" s="964"/>
      <c r="F48" s="136"/>
      <c r="G48" s="136"/>
      <c r="H48" s="960"/>
    </row>
    <row r="49" spans="2:8" x14ac:dyDescent="0.2">
      <c r="B49" s="40">
        <v>4.5999999999999996</v>
      </c>
      <c r="C49" s="80">
        <f>'Element #4'!B35</f>
        <v>0</v>
      </c>
      <c r="D49" s="83"/>
      <c r="E49" s="964"/>
      <c r="F49" s="136"/>
      <c r="G49" s="136"/>
      <c r="H49" s="960"/>
    </row>
    <row r="50" spans="2:8" x14ac:dyDescent="0.2">
      <c r="B50" s="40">
        <v>4.7</v>
      </c>
      <c r="C50" s="174">
        <f>'Element #4'!B40</f>
        <v>0</v>
      </c>
      <c r="D50" s="83"/>
      <c r="E50" s="964"/>
      <c r="F50" s="136"/>
      <c r="G50" s="136"/>
      <c r="H50" s="960"/>
    </row>
    <row r="51" spans="2:8" x14ac:dyDescent="0.2">
      <c r="B51" s="40">
        <v>4.8</v>
      </c>
      <c r="C51" s="174">
        <f>'Element #4'!B44</f>
        <v>0</v>
      </c>
      <c r="D51" s="83"/>
      <c r="E51" s="964"/>
      <c r="F51" s="136"/>
      <c r="G51" s="136"/>
      <c r="H51" s="960"/>
    </row>
    <row r="52" spans="2:8" ht="15.75" thickBot="1" x14ac:dyDescent="0.25">
      <c r="B52" s="41">
        <v>4.9000000000000004</v>
      </c>
      <c r="C52" s="175">
        <f>'Element #4'!B49</f>
        <v>0</v>
      </c>
      <c r="D52" s="84"/>
      <c r="E52" s="965"/>
      <c r="F52" s="138"/>
      <c r="G52" s="138"/>
      <c r="H52" s="961"/>
    </row>
    <row r="53" spans="2:8" ht="15.75" thickBot="1" x14ac:dyDescent="0.25">
      <c r="B53" s="323"/>
      <c r="C53" s="324"/>
      <c r="D53" s="325"/>
      <c r="E53" s="325"/>
      <c r="F53" s="325"/>
      <c r="G53" s="325"/>
      <c r="H53" s="326"/>
    </row>
    <row r="54" spans="2:8" x14ac:dyDescent="0.2">
      <c r="B54" s="39">
        <v>5.0999999999999996</v>
      </c>
      <c r="C54" s="173">
        <f>'Element #5'!B12</f>
        <v>0</v>
      </c>
      <c r="D54" s="82"/>
      <c r="E54" s="963"/>
      <c r="F54" s="957"/>
      <c r="G54" s="957"/>
      <c r="H54" s="959"/>
    </row>
    <row r="55" spans="2:8" x14ac:dyDescent="0.2">
      <c r="B55" s="40">
        <v>5.2</v>
      </c>
      <c r="C55" s="174">
        <f>'Element #5'!B18</f>
        <v>0</v>
      </c>
      <c r="D55" s="83"/>
      <c r="E55" s="964"/>
      <c r="F55" s="136"/>
      <c r="G55" s="136"/>
      <c r="H55" s="960"/>
    </row>
    <row r="56" spans="2:8" x14ac:dyDescent="0.2">
      <c r="B56" s="40">
        <v>5.3</v>
      </c>
      <c r="C56" s="174">
        <f>'Element #5'!B22</f>
        <v>0</v>
      </c>
      <c r="D56" s="83"/>
      <c r="E56" s="964"/>
      <c r="F56" s="136"/>
      <c r="G56" s="136"/>
      <c r="H56" s="960"/>
    </row>
    <row r="57" spans="2:8" x14ac:dyDescent="0.2">
      <c r="B57" s="40">
        <v>5.4</v>
      </c>
      <c r="C57" s="174">
        <f>'Element #5'!B26</f>
        <v>0</v>
      </c>
      <c r="D57" s="83"/>
      <c r="E57" s="964"/>
      <c r="F57" s="136"/>
      <c r="G57" s="136"/>
      <c r="H57" s="960"/>
    </row>
    <row r="58" spans="2:8" x14ac:dyDescent="0.2">
      <c r="B58" s="40">
        <v>5.5</v>
      </c>
      <c r="C58" s="174">
        <f>'Element #5'!B31</f>
        <v>0</v>
      </c>
      <c r="D58" s="83"/>
      <c r="E58" s="964"/>
      <c r="F58" s="136"/>
      <c r="G58" s="136"/>
      <c r="H58" s="960"/>
    </row>
    <row r="59" spans="2:8" x14ac:dyDescent="0.2">
      <c r="B59" s="40">
        <v>5.6</v>
      </c>
      <c r="C59" s="174">
        <f>'Element #5'!B36</f>
        <v>0</v>
      </c>
      <c r="D59" s="83"/>
      <c r="E59" s="964"/>
      <c r="F59" s="136"/>
      <c r="G59" s="136"/>
      <c r="H59" s="960"/>
    </row>
    <row r="60" spans="2:8" ht="15.75" thickBot="1" x14ac:dyDescent="0.25">
      <c r="B60" s="41">
        <v>5.7</v>
      </c>
      <c r="C60" s="175">
        <f>'Element #5'!B42</f>
        <v>0</v>
      </c>
      <c r="D60" s="84"/>
      <c r="E60" s="965"/>
      <c r="F60" s="138"/>
      <c r="G60" s="138"/>
      <c r="H60" s="961"/>
    </row>
    <row r="61" spans="2:8" ht="15.75" thickBot="1" x14ac:dyDescent="0.25">
      <c r="B61" s="323"/>
      <c r="C61" s="324"/>
      <c r="D61" s="325"/>
      <c r="E61" s="325"/>
      <c r="F61" s="325"/>
      <c r="G61" s="325"/>
      <c r="H61" s="326"/>
    </row>
    <row r="62" spans="2:8" x14ac:dyDescent="0.2">
      <c r="B62" s="39">
        <v>6.1</v>
      </c>
      <c r="C62" s="173">
        <f>'Element #6'!B12</f>
        <v>0</v>
      </c>
      <c r="D62" s="82"/>
      <c r="E62" s="963"/>
      <c r="F62" s="957"/>
      <c r="G62" s="957"/>
      <c r="H62" s="959"/>
    </row>
    <row r="63" spans="2:8" x14ac:dyDescent="0.2">
      <c r="B63" s="40">
        <v>6.2</v>
      </c>
      <c r="C63" s="174">
        <f>'Element #6'!B16</f>
        <v>0</v>
      </c>
      <c r="D63" s="83"/>
      <c r="E63" s="964"/>
      <c r="F63" s="136"/>
      <c r="G63" s="136"/>
      <c r="H63" s="960"/>
    </row>
    <row r="64" spans="2:8" x14ac:dyDescent="0.2">
      <c r="B64" s="40">
        <v>6.3</v>
      </c>
      <c r="C64" s="174">
        <f>'Element #6'!B20</f>
        <v>0</v>
      </c>
      <c r="D64" s="83"/>
      <c r="E64" s="964"/>
      <c r="F64" s="136"/>
      <c r="G64" s="136"/>
      <c r="H64" s="960"/>
    </row>
    <row r="65" spans="2:8" x14ac:dyDescent="0.2">
      <c r="B65" s="40">
        <v>6.4</v>
      </c>
      <c r="C65" s="174">
        <f>'Element #6'!B24</f>
        <v>0</v>
      </c>
      <c r="D65" s="83"/>
      <c r="E65" s="964"/>
      <c r="F65" s="136"/>
      <c r="G65" s="136"/>
      <c r="H65" s="960"/>
    </row>
    <row r="66" spans="2:8" x14ac:dyDescent="0.2">
      <c r="B66" s="40">
        <v>6.5</v>
      </c>
      <c r="C66" s="174">
        <f>'Element #6'!B28</f>
        <v>0</v>
      </c>
      <c r="D66" s="83"/>
      <c r="E66" s="964"/>
      <c r="F66" s="136"/>
      <c r="G66" s="136"/>
      <c r="H66" s="960"/>
    </row>
    <row r="67" spans="2:8" x14ac:dyDescent="0.2">
      <c r="B67" s="40">
        <v>6.6</v>
      </c>
      <c r="C67" s="174">
        <f>'Element #6'!B33</f>
        <v>0</v>
      </c>
      <c r="D67" s="83"/>
      <c r="E67" s="964"/>
      <c r="F67" s="136"/>
      <c r="G67" s="136"/>
      <c r="H67" s="960"/>
    </row>
    <row r="68" spans="2:8" x14ac:dyDescent="0.2">
      <c r="B68" s="40">
        <v>6.7</v>
      </c>
      <c r="C68" s="174">
        <f>'Element #6'!B38</f>
        <v>0</v>
      </c>
      <c r="D68" s="83"/>
      <c r="E68" s="964"/>
      <c r="F68" s="136"/>
      <c r="G68" s="136"/>
      <c r="H68" s="960"/>
    </row>
    <row r="69" spans="2:8" x14ac:dyDescent="0.2">
      <c r="B69" s="40">
        <v>6.8</v>
      </c>
      <c r="C69" s="174">
        <f>'Element #6'!B42</f>
        <v>0</v>
      </c>
      <c r="D69" s="83"/>
      <c r="E69" s="964"/>
      <c r="F69" s="136"/>
      <c r="G69" s="136"/>
      <c r="H69" s="960"/>
    </row>
    <row r="70" spans="2:8" ht="15.75" thickBot="1" x14ac:dyDescent="0.25">
      <c r="B70" s="41">
        <v>6.9</v>
      </c>
      <c r="C70" s="175">
        <f>'Element #6'!B47</f>
        <v>0</v>
      </c>
      <c r="D70" s="84"/>
      <c r="E70" s="965"/>
      <c r="F70" s="138"/>
      <c r="G70" s="138"/>
      <c r="H70" s="961"/>
    </row>
    <row r="71" spans="2:8" ht="15.75" thickBot="1" x14ac:dyDescent="0.25">
      <c r="B71" s="323"/>
      <c r="C71" s="324"/>
      <c r="D71" s="325"/>
      <c r="E71" s="325"/>
      <c r="F71" s="325"/>
      <c r="G71" s="325"/>
      <c r="H71" s="326"/>
    </row>
    <row r="72" spans="2:8" x14ac:dyDescent="0.2">
      <c r="B72" s="39">
        <v>7.1</v>
      </c>
      <c r="C72" s="173">
        <f>'Element #7'!B13</f>
        <v>0</v>
      </c>
      <c r="D72" s="82"/>
      <c r="E72" s="963"/>
      <c r="F72" s="957"/>
      <c r="G72" s="957"/>
      <c r="H72" s="959"/>
    </row>
    <row r="73" spans="2:8" x14ac:dyDescent="0.2">
      <c r="B73" s="40">
        <v>7.2</v>
      </c>
      <c r="C73" s="174">
        <f>'Element #7'!B18</f>
        <v>0</v>
      </c>
      <c r="D73" s="83"/>
      <c r="E73" s="964"/>
      <c r="F73" s="136"/>
      <c r="G73" s="136"/>
      <c r="H73" s="960"/>
    </row>
    <row r="74" spans="2:8" x14ac:dyDescent="0.2">
      <c r="B74" s="40">
        <v>7.3</v>
      </c>
      <c r="C74" s="174">
        <f>'Element #7'!B23</f>
        <v>0</v>
      </c>
      <c r="D74" s="83"/>
      <c r="E74" s="964"/>
      <c r="F74" s="136"/>
      <c r="G74" s="136"/>
      <c r="H74" s="960"/>
    </row>
    <row r="75" spans="2:8" x14ac:dyDescent="0.2">
      <c r="B75" s="40">
        <v>7.4</v>
      </c>
      <c r="C75" s="174">
        <f>'Element #7'!B28</f>
        <v>0</v>
      </c>
      <c r="D75" s="83"/>
      <c r="E75" s="964"/>
      <c r="F75" s="136"/>
      <c r="G75" s="136"/>
      <c r="H75" s="960"/>
    </row>
    <row r="76" spans="2:8" x14ac:dyDescent="0.2">
      <c r="B76" s="40">
        <v>7.5</v>
      </c>
      <c r="C76" s="174">
        <f>'Element #7'!B32</f>
        <v>0</v>
      </c>
      <c r="D76" s="83"/>
      <c r="E76" s="964"/>
      <c r="F76" s="136"/>
      <c r="G76" s="136"/>
      <c r="H76" s="960"/>
    </row>
    <row r="77" spans="2:8" x14ac:dyDescent="0.2">
      <c r="B77" s="40">
        <v>7.6</v>
      </c>
      <c r="C77" s="174">
        <f>'Element #7'!B37</f>
        <v>0</v>
      </c>
      <c r="D77" s="83"/>
      <c r="E77" s="964"/>
      <c r="F77" s="136"/>
      <c r="G77" s="136"/>
      <c r="H77" s="960"/>
    </row>
    <row r="78" spans="2:8" ht="15.75" thickBot="1" x14ac:dyDescent="0.25">
      <c r="B78" s="41">
        <v>7.7</v>
      </c>
      <c r="C78" s="175">
        <f>'Element #7'!B42</f>
        <v>0</v>
      </c>
      <c r="D78" s="84"/>
      <c r="E78" s="965"/>
      <c r="F78" s="138"/>
      <c r="G78" s="138"/>
      <c r="H78" s="961"/>
    </row>
    <row r="79" spans="2:8" ht="15.75" thickBot="1" x14ac:dyDescent="0.25">
      <c r="B79" s="323"/>
      <c r="C79" s="324"/>
      <c r="D79" s="325"/>
      <c r="E79" s="325"/>
      <c r="F79" s="325"/>
      <c r="G79" s="325"/>
      <c r="H79" s="326"/>
    </row>
    <row r="80" spans="2:8" x14ac:dyDescent="0.2">
      <c r="B80" s="39">
        <v>8.1</v>
      </c>
      <c r="C80" s="173">
        <f>'Element #8'!B13</f>
        <v>0</v>
      </c>
      <c r="D80" s="82"/>
      <c r="E80" s="963"/>
      <c r="F80" s="957"/>
      <c r="G80" s="957"/>
      <c r="H80" s="959"/>
    </row>
    <row r="81" spans="2:8" x14ac:dyDescent="0.2">
      <c r="B81" s="40">
        <v>8.1999999999999993</v>
      </c>
      <c r="C81" s="174">
        <f>'Element #8'!B18</f>
        <v>0</v>
      </c>
      <c r="D81" s="83"/>
      <c r="E81" s="964"/>
      <c r="F81" s="136"/>
      <c r="G81" s="136"/>
      <c r="H81" s="960"/>
    </row>
    <row r="82" spans="2:8" x14ac:dyDescent="0.2">
      <c r="B82" s="40">
        <v>8.3000000000000007</v>
      </c>
      <c r="C82" s="174">
        <f>'Element #8'!B22</f>
        <v>0</v>
      </c>
      <c r="D82" s="83"/>
      <c r="E82" s="964"/>
      <c r="F82" s="136"/>
      <c r="G82" s="136"/>
      <c r="H82" s="960"/>
    </row>
    <row r="83" spans="2:8" x14ac:dyDescent="0.2">
      <c r="B83" s="40">
        <v>8.4</v>
      </c>
      <c r="C83" s="174">
        <f>'Element #8'!B27</f>
        <v>0</v>
      </c>
      <c r="D83" s="83"/>
      <c r="E83" s="964"/>
      <c r="F83" s="136"/>
      <c r="G83" s="136"/>
      <c r="H83" s="960"/>
    </row>
    <row r="84" spans="2:8" x14ac:dyDescent="0.2">
      <c r="B84" s="40">
        <v>8.5</v>
      </c>
      <c r="C84" s="174">
        <f>'Element #8'!B32</f>
        <v>0</v>
      </c>
      <c r="D84" s="83"/>
      <c r="E84" s="964"/>
      <c r="F84" s="136"/>
      <c r="G84" s="136"/>
      <c r="H84" s="960"/>
    </row>
    <row r="85" spans="2:8" x14ac:dyDescent="0.2">
      <c r="B85" s="40">
        <v>8.6</v>
      </c>
      <c r="C85" s="174">
        <f>'Element #8'!B37</f>
        <v>0</v>
      </c>
      <c r="D85" s="83"/>
      <c r="E85" s="964"/>
      <c r="F85" s="136"/>
      <c r="G85" s="136"/>
      <c r="H85" s="960"/>
    </row>
    <row r="86" spans="2:8" x14ac:dyDescent="0.2">
      <c r="B86" s="40">
        <v>8.6999999999999993</v>
      </c>
      <c r="C86" s="174">
        <f>'Element #8'!B44</f>
        <v>0</v>
      </c>
      <c r="D86" s="83"/>
      <c r="E86" s="964"/>
      <c r="F86" s="136"/>
      <c r="G86" s="136"/>
      <c r="H86" s="960"/>
    </row>
    <row r="87" spans="2:8" x14ac:dyDescent="0.2">
      <c r="B87" s="40">
        <v>8.8000000000000007</v>
      </c>
      <c r="C87" s="174"/>
      <c r="D87" s="83"/>
      <c r="E87" s="964"/>
      <c r="F87" s="136"/>
      <c r="G87" s="136"/>
      <c r="H87" s="960"/>
    </row>
    <row r="88" spans="2:8" ht="15.75" thickBot="1" x14ac:dyDescent="0.25">
      <c r="B88" s="41">
        <v>8.9</v>
      </c>
      <c r="C88" s="175">
        <f>'Element #8'!B52</f>
        <v>0</v>
      </c>
      <c r="D88" s="84"/>
      <c r="E88" s="965"/>
      <c r="F88" s="138"/>
      <c r="G88" s="138"/>
      <c r="H88" s="961"/>
    </row>
  </sheetData>
  <sheetProtection algorithmName="SHA-512" hashValue="txvDONE0xH1NGOw8ot1UyayqXhbHL5NE7lO+idvo4SG617o2OXdhJnQc/WlO9nvGFNVgG5RALi1dTsKED7IqbQ==" saltValue="+/EGAluU/VL4Hv/0kwzYpw==" spinCount="100000" sheet="1" formatCells="0" formatRows="0" selectLockedCells="1"/>
  <mergeCells count="3">
    <mergeCell ref="B2:H2"/>
    <mergeCell ref="B3:H3"/>
    <mergeCell ref="C4:H4"/>
  </mergeCells>
  <phoneticPr fontId="16" type="noConversion"/>
  <conditionalFormatting sqref="D7:H7">
    <cfRule type="expression" dxfId="85" priority="86">
      <formula>AND(ISTEXT($C7),ISBLANK($D7:$H7))</formula>
    </cfRule>
  </conditionalFormatting>
  <conditionalFormatting sqref="D8:H8">
    <cfRule type="expression" dxfId="84" priority="85">
      <formula>AND(ISTEXT($C8),ISBLANK($D8:$H8))</formula>
    </cfRule>
  </conditionalFormatting>
  <conditionalFormatting sqref="D9:H9">
    <cfRule type="expression" dxfId="83" priority="84">
      <formula>AND(ISTEXT($C9),ISBLANK($D9:$H9))</formula>
    </cfRule>
  </conditionalFormatting>
  <conditionalFormatting sqref="D10:H10">
    <cfRule type="expression" dxfId="82" priority="83">
      <formula>AND(ISTEXT($C10),ISBLANK($D10:$H10))</formula>
    </cfRule>
  </conditionalFormatting>
  <conditionalFormatting sqref="D11:H11">
    <cfRule type="expression" dxfId="81" priority="82">
      <formula>AND(ISTEXT($C11),ISBLANK($D11:$H11))</formula>
    </cfRule>
  </conditionalFormatting>
  <conditionalFormatting sqref="D6:H6">
    <cfRule type="expression" dxfId="80" priority="81">
      <formula>AND(ISTEXT($C6),ISBLANK($D6:$H6))</formula>
    </cfRule>
  </conditionalFormatting>
  <conditionalFormatting sqref="D12:H12">
    <cfRule type="expression" dxfId="79" priority="80">
      <formula>AND(ISTEXT($C12),ISBLANK($D12:$H12))</formula>
    </cfRule>
  </conditionalFormatting>
  <conditionalFormatting sqref="D13:H13">
    <cfRule type="expression" dxfId="78" priority="79">
      <formula>AND(ISTEXT($C13),ISBLANK($D13:$H13))</formula>
    </cfRule>
  </conditionalFormatting>
  <conditionalFormatting sqref="D15:H15">
    <cfRule type="expression" dxfId="77" priority="78">
      <formula>AND(ISTEXT($C15),ISBLANK($D15:$H15))</formula>
    </cfRule>
  </conditionalFormatting>
  <conditionalFormatting sqref="D16:H16">
    <cfRule type="expression" dxfId="76" priority="77">
      <formula>AND(ISTEXT($C16),ISBLANK($D16:$H16))</formula>
    </cfRule>
  </conditionalFormatting>
  <conditionalFormatting sqref="D17:H17">
    <cfRule type="expression" dxfId="75" priority="76">
      <formula>AND(ISTEXT($C17),ISBLANK($D17:$H17))</formula>
    </cfRule>
  </conditionalFormatting>
  <conditionalFormatting sqref="D18:H18">
    <cfRule type="expression" dxfId="74" priority="75">
      <formula>AND(ISTEXT($C18),ISBLANK($D18:$H18))</formula>
    </cfRule>
  </conditionalFormatting>
  <conditionalFormatting sqref="D20:H20">
    <cfRule type="expression" dxfId="73" priority="74">
      <formula>AND(ISTEXT($C21),ISBLANK($D21:$H21))</formula>
    </cfRule>
  </conditionalFormatting>
  <conditionalFormatting sqref="D19:H19">
    <cfRule type="expression" dxfId="72" priority="73">
      <formula>AND(ISTEXT($C19),ISBLANK($D19:$H19))</formula>
    </cfRule>
  </conditionalFormatting>
  <conditionalFormatting sqref="D21:H21">
    <cfRule type="expression" dxfId="71" priority="72">
      <formula>AND(ISTEXT($C21),ISBLANK($D21:$H21))</formula>
    </cfRule>
  </conditionalFormatting>
  <conditionalFormatting sqref="D22:H22">
    <cfRule type="expression" dxfId="70" priority="71">
      <formula>AND(ISTEXT($C22),ISBLANK($D22:$H22))</formula>
    </cfRule>
  </conditionalFormatting>
  <conditionalFormatting sqref="D23:H23">
    <cfRule type="expression" dxfId="69" priority="70">
      <formula>AND(ISTEXT($C23),ISBLANK($D23:$H23))</formula>
    </cfRule>
  </conditionalFormatting>
  <conditionalFormatting sqref="D24:H24">
    <cfRule type="expression" dxfId="68" priority="69">
      <formula>AND(ISTEXT($C24),ISBLANK($D24:$H24))</formula>
    </cfRule>
  </conditionalFormatting>
  <conditionalFormatting sqref="D25:H25">
    <cfRule type="expression" dxfId="67" priority="68">
      <formula>AND(ISTEXT($C25),ISBLANK($D25:$H25))</formula>
    </cfRule>
  </conditionalFormatting>
  <conditionalFormatting sqref="D26:H26">
    <cfRule type="expression" dxfId="66" priority="67">
      <formula>AND(ISTEXT($C26),ISBLANK($D26:$H26))</formula>
    </cfRule>
  </conditionalFormatting>
  <conditionalFormatting sqref="D27:H27">
    <cfRule type="expression" dxfId="65" priority="66">
      <formula>AND(ISTEXT($C27),ISBLANK($D27:$H27))</formula>
    </cfRule>
  </conditionalFormatting>
  <conditionalFormatting sqref="D29:H29">
    <cfRule type="expression" dxfId="64" priority="65">
      <formula>AND(ISTEXT($C29),ISBLANK($D29:$H29))</formula>
    </cfRule>
  </conditionalFormatting>
  <conditionalFormatting sqref="D30:H30">
    <cfRule type="expression" dxfId="63" priority="64">
      <formula>AND(ISTEXT($C30),ISBLANK($D30:$H30))</formula>
    </cfRule>
  </conditionalFormatting>
  <conditionalFormatting sqref="D31:H31">
    <cfRule type="expression" dxfId="62" priority="63">
      <formula>AND(ISTEXT($C31),ISBLANK($D31:$H31))</formula>
    </cfRule>
  </conditionalFormatting>
  <conditionalFormatting sqref="D32:H32">
    <cfRule type="expression" dxfId="61" priority="62">
      <formula>AND(ISTEXT($C32),ISBLANK($D32:$H32))</formula>
    </cfRule>
  </conditionalFormatting>
  <conditionalFormatting sqref="D33:H33">
    <cfRule type="expression" dxfId="60" priority="61">
      <formula>AND(ISTEXT($C33),ISBLANK($D33:$H33))</formula>
    </cfRule>
  </conditionalFormatting>
  <conditionalFormatting sqref="D34:H34">
    <cfRule type="expression" dxfId="59" priority="60">
      <formula>AND(ISTEXT($C34),ISBLANK($D34:$H34))</formula>
    </cfRule>
  </conditionalFormatting>
  <conditionalFormatting sqref="D35:H35">
    <cfRule type="expression" dxfId="58" priority="59">
      <formula>AND(ISTEXT($C35),ISBLANK($D35:$H35))</formula>
    </cfRule>
  </conditionalFormatting>
  <conditionalFormatting sqref="D36:H36">
    <cfRule type="expression" dxfId="57" priority="58">
      <formula>AND(ISTEXT($C36),ISBLANK($D36:$H36))</formula>
    </cfRule>
  </conditionalFormatting>
  <conditionalFormatting sqref="D37:H37">
    <cfRule type="expression" dxfId="56" priority="57">
      <formula>AND(ISTEXT($C37),ISBLANK($D37:$H37))</formula>
    </cfRule>
  </conditionalFormatting>
  <conditionalFormatting sqref="D38:H38">
    <cfRule type="expression" dxfId="55" priority="56">
      <formula>AND(ISTEXT($C38),ISBLANK($D38:$H38))</formula>
    </cfRule>
  </conditionalFormatting>
  <conditionalFormatting sqref="D39:H39">
    <cfRule type="expression" dxfId="54" priority="55">
      <formula>AND(ISTEXT($C39),ISBLANK($D39:$H39))</formula>
    </cfRule>
  </conditionalFormatting>
  <conditionalFormatting sqref="D40:H40">
    <cfRule type="expression" dxfId="53" priority="54">
      <formula>AND(ISTEXT($C40),ISBLANK($D40:$H40))</formula>
    </cfRule>
  </conditionalFormatting>
  <conditionalFormatting sqref="D41:H41">
    <cfRule type="expression" dxfId="52" priority="53">
      <formula>AND(ISTEXT($C41),ISBLANK($D41:$H41))</formula>
    </cfRule>
  </conditionalFormatting>
  <conditionalFormatting sqref="D42:H42">
    <cfRule type="expression" dxfId="51" priority="52">
      <formula>AND(ISTEXT($C42),ISBLANK($D42:$H42))</formula>
    </cfRule>
  </conditionalFormatting>
  <conditionalFormatting sqref="D44:H44">
    <cfRule type="expression" dxfId="50" priority="51">
      <formula>AND(ISTEXT($C44),ISBLANK($D44:$H44))</formula>
    </cfRule>
  </conditionalFormatting>
  <conditionalFormatting sqref="D45:H45">
    <cfRule type="expression" dxfId="49" priority="50">
      <formula>AND(ISTEXT($C45),ISBLANK($D45:$H45))</formula>
    </cfRule>
  </conditionalFormatting>
  <conditionalFormatting sqref="D46:H46">
    <cfRule type="expression" dxfId="48" priority="49">
      <formula>AND(ISTEXT($C46),ISBLANK($D46:$H46))</formula>
    </cfRule>
  </conditionalFormatting>
  <conditionalFormatting sqref="D47:H47">
    <cfRule type="expression" dxfId="47" priority="48">
      <formula>AND(ISTEXT($C47),ISBLANK($D47:$H47))</formula>
    </cfRule>
  </conditionalFormatting>
  <conditionalFormatting sqref="D48:H48">
    <cfRule type="expression" dxfId="46" priority="47">
      <formula>AND(ISTEXT($C48),ISBLANK($D48:$H48))</formula>
    </cfRule>
  </conditionalFormatting>
  <conditionalFormatting sqref="D49:H49">
    <cfRule type="expression" dxfId="45" priority="46">
      <formula>AND(ISTEXT($C49),ISBLANK($D49:$H49))</formula>
    </cfRule>
  </conditionalFormatting>
  <conditionalFormatting sqref="D50:H50">
    <cfRule type="expression" dxfId="44" priority="45">
      <formula>AND(ISTEXT($C50),ISBLANK($D50:$H50))</formula>
    </cfRule>
  </conditionalFormatting>
  <conditionalFormatting sqref="D51:H51">
    <cfRule type="expression" dxfId="43" priority="44">
      <formula>AND(ISTEXT($C51),ISBLANK($D51:$H51))</formula>
    </cfRule>
  </conditionalFormatting>
  <conditionalFormatting sqref="D52:H52">
    <cfRule type="expression" dxfId="42" priority="43">
      <formula>AND(ISTEXT($C52),ISBLANK($D52:$H52))</formula>
    </cfRule>
  </conditionalFormatting>
  <conditionalFormatting sqref="D54:H54">
    <cfRule type="expression" dxfId="41" priority="42">
      <formula>AND(ISTEXT($C54),ISBLANK($D54:$H54))</formula>
    </cfRule>
  </conditionalFormatting>
  <conditionalFormatting sqref="D55:H55">
    <cfRule type="expression" dxfId="40" priority="41">
      <formula>AND(ISTEXT($C55),ISBLANK($D55:$H55))</formula>
    </cfRule>
  </conditionalFormatting>
  <conditionalFormatting sqref="D56:H56">
    <cfRule type="expression" dxfId="39" priority="40">
      <formula>AND(ISTEXT($C56),ISBLANK($D56:$H56))</formula>
    </cfRule>
  </conditionalFormatting>
  <conditionalFormatting sqref="D57:H57">
    <cfRule type="expression" dxfId="38" priority="39">
      <formula>AND(ISTEXT($C57),ISBLANK($D57:$H57))</formula>
    </cfRule>
  </conditionalFormatting>
  <conditionalFormatting sqref="D58:H58">
    <cfRule type="expression" dxfId="37" priority="38">
      <formula>AND(ISTEXT($C58),ISBLANK($D58:$H58))</formula>
    </cfRule>
  </conditionalFormatting>
  <conditionalFormatting sqref="D59:H59">
    <cfRule type="expression" dxfId="36" priority="37">
      <formula>AND(ISTEXT($C59),ISBLANK($D59:$H59))</formula>
    </cfRule>
  </conditionalFormatting>
  <conditionalFormatting sqref="D60:H60">
    <cfRule type="expression" dxfId="35" priority="36">
      <formula>AND(ISTEXT($C60),ISBLANK($D60:$H60))</formula>
    </cfRule>
  </conditionalFormatting>
  <conditionalFormatting sqref="D62:H62">
    <cfRule type="expression" dxfId="34" priority="35">
      <formula>AND(ISTEXT($C62),ISBLANK($D62:$H62))</formula>
    </cfRule>
  </conditionalFormatting>
  <conditionalFormatting sqref="D63:H63">
    <cfRule type="expression" dxfId="33" priority="34">
      <formula>AND(ISTEXT($C63),ISBLANK($D63:$H63))</formula>
    </cfRule>
  </conditionalFormatting>
  <conditionalFormatting sqref="D64:H64">
    <cfRule type="expression" dxfId="32" priority="33">
      <formula>AND(ISTEXT($C64),ISBLANK($D64:$H64))</formula>
    </cfRule>
  </conditionalFormatting>
  <conditionalFormatting sqref="D65:H65">
    <cfRule type="expression" dxfId="31" priority="32">
      <formula>AND(ISTEXT($C65),ISBLANK($D65:$H65))</formula>
    </cfRule>
  </conditionalFormatting>
  <conditionalFormatting sqref="D66:H66">
    <cfRule type="expression" dxfId="30" priority="31">
      <formula>AND(ISTEXT($C66),ISBLANK($D66:$H66))</formula>
    </cfRule>
  </conditionalFormatting>
  <conditionalFormatting sqref="D67:H67">
    <cfRule type="expression" dxfId="29" priority="30">
      <formula>AND(ISTEXT($C67),ISBLANK($D67:$H67))</formula>
    </cfRule>
  </conditionalFormatting>
  <conditionalFormatting sqref="D68:H68">
    <cfRule type="expression" dxfId="28" priority="29">
      <formula>AND(ISTEXT($C68),ISBLANK($D68:$H68))</formula>
    </cfRule>
  </conditionalFormatting>
  <conditionalFormatting sqref="D69:H69">
    <cfRule type="expression" dxfId="27" priority="28">
      <formula>AND(ISTEXT($C69),ISBLANK($D69:$H69))</formula>
    </cfRule>
  </conditionalFormatting>
  <conditionalFormatting sqref="D70:H70">
    <cfRule type="expression" dxfId="26" priority="27">
      <formula>AND(ISTEXT($C70),ISBLANK($D70:$H70))</formula>
    </cfRule>
  </conditionalFormatting>
  <conditionalFormatting sqref="D72:H72">
    <cfRule type="expression" dxfId="25" priority="26">
      <formula>AND(ISTEXT($C72),ISBLANK($D72:$H72))</formula>
    </cfRule>
  </conditionalFormatting>
  <conditionalFormatting sqref="D73:H73">
    <cfRule type="expression" dxfId="24" priority="25">
      <formula>AND(ISTEXT($C73),ISBLANK($D73:$H73))</formula>
    </cfRule>
  </conditionalFormatting>
  <conditionalFormatting sqref="D74:H74">
    <cfRule type="expression" dxfId="23" priority="24">
      <formula>AND(ISTEXT($C74),ISBLANK($D74:$H74))</formula>
    </cfRule>
  </conditionalFormatting>
  <conditionalFormatting sqref="D75:H75">
    <cfRule type="expression" dxfId="22" priority="23">
      <formula>AND(ISTEXT($C75),ISBLANK($D75:$H75))</formula>
    </cfRule>
  </conditionalFormatting>
  <conditionalFormatting sqref="D76:H76">
    <cfRule type="expression" dxfId="21" priority="22">
      <formula>AND(ISTEXT($C76),ISBLANK($D76:$H76))</formula>
    </cfRule>
  </conditionalFormatting>
  <conditionalFormatting sqref="D77:H77">
    <cfRule type="expression" dxfId="20" priority="21">
      <formula>AND(ISTEXT($C77),ISBLANK($D77:$H77))</formula>
    </cfRule>
  </conditionalFormatting>
  <conditionalFormatting sqref="D78:H78">
    <cfRule type="expression" dxfId="19" priority="20">
      <formula>AND(ISTEXT($C78),ISBLANK($D78:$H78))</formula>
    </cfRule>
  </conditionalFormatting>
  <conditionalFormatting sqref="D80:H80">
    <cfRule type="expression" dxfId="18" priority="19">
      <formula>AND(ISTEXT($C80),ISBLANK($D80:$H80))</formula>
    </cfRule>
  </conditionalFormatting>
  <conditionalFormatting sqref="D81:H81">
    <cfRule type="expression" dxfId="17" priority="18">
      <formula>AND(ISTEXT($C81),ISBLANK($D81:$H81))</formula>
    </cfRule>
  </conditionalFormatting>
  <conditionalFormatting sqref="D82:H82">
    <cfRule type="expression" dxfId="16" priority="17">
      <formula>AND(ISTEXT($C82),ISBLANK($D82:$H82))</formula>
    </cfRule>
  </conditionalFormatting>
  <conditionalFormatting sqref="D83:H83">
    <cfRule type="expression" dxfId="15" priority="16">
      <formula>AND(ISTEXT($C83),ISBLANK($D83:$H83))</formula>
    </cfRule>
  </conditionalFormatting>
  <conditionalFormatting sqref="D84:H84">
    <cfRule type="expression" dxfId="14" priority="15">
      <formula>AND(ISTEXT($C84),ISBLANK($D84:$H84))</formula>
    </cfRule>
  </conditionalFormatting>
  <conditionalFormatting sqref="D85:H85">
    <cfRule type="expression" dxfId="13" priority="14">
      <formula>AND(ISTEXT($C85),ISBLANK($D85:$H85))</formula>
    </cfRule>
  </conditionalFormatting>
  <conditionalFormatting sqref="D86:H86">
    <cfRule type="expression" dxfId="12" priority="13">
      <formula>AND(ISTEXT($C86),ISBLANK($D86:$H86))</formula>
    </cfRule>
  </conditionalFormatting>
  <conditionalFormatting sqref="D87:H87">
    <cfRule type="expression" dxfId="11" priority="12">
      <formula>AND(ISTEXT($C87),ISBLANK($D87:$H87))</formula>
    </cfRule>
  </conditionalFormatting>
  <conditionalFormatting sqref="D88:H88">
    <cfRule type="expression" dxfId="10" priority="11">
      <formula>AND(ISTEXT($C88),ISBLANK($D88:$H88))</formula>
    </cfRule>
  </conditionalFormatting>
  <conditionalFormatting sqref="E6:E13">
    <cfRule type="containsText" dxfId="9" priority="10" operator="containsText" text="HIGH">
      <formula>NOT(ISERROR(SEARCH("HIGH",E6)))</formula>
    </cfRule>
    <cfRule type="containsText" dxfId="8" priority="9" operator="containsText" text="MEDIUM">
      <formula>NOT(ISERROR(SEARCH("MEDIUM",E6)))</formula>
    </cfRule>
    <cfRule type="containsText" dxfId="7" priority="8" operator="containsText" text="LOW">
      <formula>NOT(ISERROR(SEARCH("LOW",E6)))</formula>
    </cfRule>
  </conditionalFormatting>
  <conditionalFormatting sqref="E15:E27">
    <cfRule type="containsText" dxfId="6" priority="7" operator="containsText" text="LOW">
      <formula>NOT(ISERROR(SEARCH("LOW",E15)))</formula>
    </cfRule>
  </conditionalFormatting>
  <conditionalFormatting sqref="E29:E42">
    <cfRule type="containsText" dxfId="5" priority="6" operator="containsText" text="LOW">
      <formula>NOT(ISERROR(SEARCH("LOW",E29)))</formula>
    </cfRule>
  </conditionalFormatting>
  <conditionalFormatting sqref="E44:E52">
    <cfRule type="containsText" dxfId="4" priority="5" operator="containsText" text="LOW">
      <formula>NOT(ISERROR(SEARCH("LOW",E44)))</formula>
    </cfRule>
  </conditionalFormatting>
  <conditionalFormatting sqref="E54:E60">
    <cfRule type="containsText" dxfId="3" priority="4" operator="containsText" text="LOW">
      <formula>NOT(ISERROR(SEARCH("LOW",E54)))</formula>
    </cfRule>
  </conditionalFormatting>
  <conditionalFormatting sqref="E62:E88">
    <cfRule type="containsText" dxfId="2" priority="3" operator="containsText" text="LOW">
      <formula>NOT(ISERROR(SEARCH("LOW",E62)))</formula>
    </cfRule>
  </conditionalFormatting>
  <conditionalFormatting sqref="E15:E88">
    <cfRule type="containsText" dxfId="0" priority="2" operator="containsText" text="MEDIUM">
      <formula>NOT(ISERROR(SEARCH("MEDIUM",E15)))</formula>
    </cfRule>
    <cfRule type="containsText" dxfId="1" priority="1" operator="containsText" text="HIGH">
      <formula>NOT(ISERROR(SEARCH("HIGH",E15)))</formula>
    </cfRule>
  </conditionalFormatting>
  <dataValidations count="2">
    <dataValidation type="list" allowBlank="1" showInputMessage="1" showErrorMessage="1" sqref="H6:H13 H15:H27 H29:H42 H44:H52 H54:H60 H62:H70 H72:H78 H80:H88" xr:uid="{4222F82A-6CA1-4C4C-9B0E-B79651006349}">
      <formula1>"YES, NO"</formula1>
    </dataValidation>
    <dataValidation type="list" allowBlank="1" showInputMessage="1" showErrorMessage="1" sqref="E6:E13 E15:E27 E29:E42 E44:E52 E54:E60 E62:E70 E72:E78 E80:E88" xr:uid="{D47A025F-E289-41D1-BD39-708B8785D5A0}">
      <formula1>"LOW, MEDIUM, HIGH"</formula1>
    </dataValidation>
  </dataValidations>
  <printOptions horizontalCentered="1"/>
  <pageMargins left="0.23622047244094491" right="0.23622047244094491" top="0.35433070866141736" bottom="0.35433070866141736" header="0" footer="0"/>
  <pageSetup paperSize="5" scale="78" orientation="portrait" r:id="rId1"/>
  <headerFooter alignWithMargins="0"/>
  <rowBreaks count="1" manualBreakCount="1">
    <brk id="60" min="1" max="7"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6" tint="-0.249977111117893"/>
  </sheetPr>
  <dimension ref="B1:D149"/>
  <sheetViews>
    <sheetView showGridLines="0" showZeros="0" zoomScaleNormal="100" workbookViewId="0">
      <selection activeCell="C7" sqref="C7"/>
    </sheetView>
  </sheetViews>
  <sheetFormatPr defaultColWidth="8.625" defaultRowHeight="15" x14ac:dyDescent="0.2"/>
  <cols>
    <col min="1" max="1" width="2.625" style="74" customWidth="1"/>
    <col min="2" max="2" width="7.25" style="38" customWidth="1"/>
    <col min="3" max="3" width="93.75" style="79" customWidth="1"/>
    <col min="4" max="16384" width="8.625" style="74"/>
  </cols>
  <sheetData>
    <row r="1" spans="2:4" ht="15.75" thickBot="1" x14ac:dyDescent="0.25"/>
    <row r="2" spans="2:4" ht="30" customHeight="1" x14ac:dyDescent="0.2">
      <c r="B2" s="527" t="s">
        <v>129</v>
      </c>
      <c r="C2" s="529"/>
      <c r="D2" s="337"/>
    </row>
    <row r="3" spans="2:4" ht="21.75" customHeight="1" x14ac:dyDescent="0.2">
      <c r="B3" s="952" t="s">
        <v>292</v>
      </c>
      <c r="C3" s="953"/>
      <c r="D3" s="338"/>
    </row>
    <row r="4" spans="2:4" ht="11.25" customHeight="1" x14ac:dyDescent="0.2">
      <c r="B4" s="331"/>
      <c r="C4" s="332"/>
      <c r="D4" s="338"/>
    </row>
    <row r="5" spans="2:4" ht="18.75" customHeight="1" thickBot="1" x14ac:dyDescent="0.25">
      <c r="B5" s="315"/>
      <c r="C5" s="333">
        <f>'Title Page'!C9</f>
        <v>0</v>
      </c>
      <c r="D5" s="337"/>
    </row>
    <row r="6" spans="2:4" ht="19.5" thickBot="1" x14ac:dyDescent="0.25">
      <c r="B6" s="414" t="s">
        <v>130</v>
      </c>
      <c r="C6" s="334" t="s">
        <v>156</v>
      </c>
      <c r="D6" s="339"/>
    </row>
    <row r="7" spans="2:4" ht="30.75" thickTop="1" x14ac:dyDescent="0.2">
      <c r="B7" s="330" t="s">
        <v>227</v>
      </c>
      <c r="C7" s="335">
        <f>'Element #1'!L10</f>
        <v>0</v>
      </c>
      <c r="D7" s="328"/>
    </row>
    <row r="8" spans="2:4" x14ac:dyDescent="0.2">
      <c r="B8" s="290" t="s">
        <v>228</v>
      </c>
      <c r="C8" s="303">
        <f>'Element #1'!L11</f>
        <v>0</v>
      </c>
      <c r="D8" s="328"/>
    </row>
    <row r="9" spans="2:4" x14ac:dyDescent="0.2">
      <c r="B9" s="290" t="s">
        <v>228</v>
      </c>
      <c r="C9" s="303">
        <f>'Element #1'!L12</f>
        <v>0</v>
      </c>
      <c r="D9" s="328"/>
    </row>
    <row r="10" spans="2:4" x14ac:dyDescent="0.2">
      <c r="B10" s="290" t="s">
        <v>229</v>
      </c>
      <c r="C10" s="336">
        <f>'Element #1'!L13</f>
        <v>0</v>
      </c>
      <c r="D10" s="329"/>
    </row>
    <row r="11" spans="2:4" ht="30" x14ac:dyDescent="0.2">
      <c r="B11" s="295" t="s">
        <v>230</v>
      </c>
      <c r="C11" s="303">
        <f>'Element #1'!L17</f>
        <v>0</v>
      </c>
      <c r="D11" s="328"/>
    </row>
    <row r="12" spans="2:4" x14ac:dyDescent="0.2">
      <c r="B12" s="291" t="s">
        <v>229</v>
      </c>
      <c r="C12" s="303">
        <f>'Element #1'!L18</f>
        <v>0</v>
      </c>
      <c r="D12" s="328"/>
    </row>
    <row r="13" spans="2:4" x14ac:dyDescent="0.2">
      <c r="B13" s="291" t="s">
        <v>229</v>
      </c>
      <c r="C13" s="303">
        <f>'Element #1'!L19</f>
        <v>0</v>
      </c>
      <c r="D13" s="328"/>
    </row>
    <row r="14" spans="2:4" x14ac:dyDescent="0.2">
      <c r="B14" s="291" t="s">
        <v>229</v>
      </c>
      <c r="C14" s="303">
        <f>'Element #1'!L20</f>
        <v>0</v>
      </c>
      <c r="D14" s="328"/>
    </row>
    <row r="15" spans="2:4" ht="30" x14ac:dyDescent="0.2">
      <c r="B15" s="295" t="s">
        <v>231</v>
      </c>
      <c r="C15" s="303">
        <f>'Element #1'!L24</f>
        <v>0</v>
      </c>
      <c r="D15" s="328"/>
    </row>
    <row r="16" spans="2:4" x14ac:dyDescent="0.2">
      <c r="B16" s="291" t="s">
        <v>232</v>
      </c>
      <c r="C16" s="303">
        <f>'Element #1'!L25</f>
        <v>0</v>
      </c>
    </row>
    <row r="17" spans="2:3" x14ac:dyDescent="0.2">
      <c r="B17" s="291" t="s">
        <v>232</v>
      </c>
      <c r="C17" s="303">
        <f>'Element #1'!L26</f>
        <v>0</v>
      </c>
    </row>
    <row r="18" spans="2:3" x14ac:dyDescent="0.2">
      <c r="B18" s="291" t="s">
        <v>228</v>
      </c>
      <c r="C18" s="303">
        <f>'Element #1'!L27</f>
        <v>0</v>
      </c>
    </row>
    <row r="19" spans="2:3" x14ac:dyDescent="0.2">
      <c r="B19" s="291" t="s">
        <v>229</v>
      </c>
      <c r="C19" s="303">
        <f>'Element #1'!L28</f>
        <v>0</v>
      </c>
    </row>
    <row r="20" spans="2:3" ht="30" x14ac:dyDescent="0.2">
      <c r="B20" s="295" t="s">
        <v>501</v>
      </c>
      <c r="C20" s="303">
        <f>'Element #1'!L32</f>
        <v>0</v>
      </c>
    </row>
    <row r="21" spans="2:3" x14ac:dyDescent="0.2">
      <c r="B21" s="291" t="s">
        <v>502</v>
      </c>
      <c r="C21" s="303">
        <f>'Element #1'!L33</f>
        <v>0</v>
      </c>
    </row>
    <row r="22" spans="2:3" ht="30" x14ac:dyDescent="0.2">
      <c r="B22" s="295" t="s">
        <v>233</v>
      </c>
      <c r="C22" s="303">
        <f>'Element #1'!L37</f>
        <v>0</v>
      </c>
    </row>
    <row r="23" spans="2:3" x14ac:dyDescent="0.2">
      <c r="B23" s="291" t="s">
        <v>228</v>
      </c>
      <c r="C23" s="303">
        <f>'Element #1'!L38</f>
        <v>0</v>
      </c>
    </row>
    <row r="24" spans="2:3" x14ac:dyDescent="0.2">
      <c r="B24" s="291" t="s">
        <v>229</v>
      </c>
      <c r="C24" s="303">
        <f>'Element #1'!L39</f>
        <v>0</v>
      </c>
    </row>
    <row r="25" spans="2:3" ht="30" x14ac:dyDescent="0.2">
      <c r="B25" s="295" t="s">
        <v>234</v>
      </c>
      <c r="C25" s="303">
        <f>'Element #1'!L43</f>
        <v>0</v>
      </c>
    </row>
    <row r="26" spans="2:3" x14ac:dyDescent="0.2">
      <c r="B26" s="291" t="s">
        <v>229</v>
      </c>
      <c r="C26" s="303">
        <f>'Element #1'!L44</f>
        <v>0</v>
      </c>
    </row>
    <row r="27" spans="2:3" ht="30" x14ac:dyDescent="0.2">
      <c r="B27" s="295" t="s">
        <v>235</v>
      </c>
      <c r="C27" s="303">
        <f>'Element #1'!L48</f>
        <v>0</v>
      </c>
    </row>
    <row r="28" spans="2:3" ht="30.75" thickBot="1" x14ac:dyDescent="0.25">
      <c r="B28" s="296" t="s">
        <v>236</v>
      </c>
      <c r="C28" s="303">
        <f>'Element #1'!L52</f>
        <v>0</v>
      </c>
    </row>
    <row r="29" spans="2:3" ht="15.75" thickBot="1" x14ac:dyDescent="0.25">
      <c r="B29" s="954"/>
      <c r="C29" s="955"/>
    </row>
    <row r="30" spans="2:3" ht="30" x14ac:dyDescent="0.2">
      <c r="B30" s="289" t="s">
        <v>237</v>
      </c>
      <c r="C30" s="302">
        <f>'Element #2'!L10</f>
        <v>0</v>
      </c>
    </row>
    <row r="31" spans="2:3" ht="30" x14ac:dyDescent="0.2">
      <c r="B31" s="295" t="s">
        <v>238</v>
      </c>
      <c r="C31" s="303">
        <f>'Element #2'!L14</f>
        <v>0</v>
      </c>
    </row>
    <row r="32" spans="2:3" ht="30" x14ac:dyDescent="0.2">
      <c r="B32" s="295" t="s">
        <v>239</v>
      </c>
      <c r="C32" s="303">
        <f>'Element #2'!L18</f>
        <v>0</v>
      </c>
    </row>
    <row r="33" spans="2:3" x14ac:dyDescent="0.2">
      <c r="B33" s="295" t="s">
        <v>228</v>
      </c>
      <c r="C33" s="303">
        <f>'Element #2'!L19</f>
        <v>0</v>
      </c>
    </row>
    <row r="34" spans="2:3" x14ac:dyDescent="0.2">
      <c r="B34" s="295" t="s">
        <v>229</v>
      </c>
      <c r="C34" s="303">
        <f>'Element #2'!L20</f>
        <v>0</v>
      </c>
    </row>
    <row r="35" spans="2:3" ht="30" x14ac:dyDescent="0.2">
      <c r="B35" s="295" t="s">
        <v>240</v>
      </c>
      <c r="C35" s="303">
        <f>'Element #2'!L24</f>
        <v>0</v>
      </c>
    </row>
    <row r="36" spans="2:3" x14ac:dyDescent="0.2">
      <c r="B36" s="291" t="s">
        <v>228</v>
      </c>
      <c r="C36" s="303">
        <f>'Element #2'!L25</f>
        <v>0</v>
      </c>
    </row>
    <row r="37" spans="2:3" ht="30" x14ac:dyDescent="0.2">
      <c r="B37" s="295" t="s">
        <v>241</v>
      </c>
      <c r="C37" s="303">
        <f>'Element #2'!L29</f>
        <v>0</v>
      </c>
    </row>
    <row r="38" spans="2:3" x14ac:dyDescent="0.2">
      <c r="B38" s="291" t="s">
        <v>228</v>
      </c>
      <c r="C38" s="303">
        <f>'Element #2'!L30</f>
        <v>0</v>
      </c>
    </row>
    <row r="39" spans="2:3" x14ac:dyDescent="0.2">
      <c r="B39" s="291" t="s">
        <v>229</v>
      </c>
      <c r="C39" s="303">
        <f>'Element #2'!L31</f>
        <v>0</v>
      </c>
    </row>
    <row r="40" spans="2:3" ht="30" x14ac:dyDescent="0.2">
      <c r="B40" s="295" t="s">
        <v>242</v>
      </c>
      <c r="C40" s="303">
        <f>'Element #2'!L35</f>
        <v>0</v>
      </c>
    </row>
    <row r="41" spans="2:3" x14ac:dyDescent="0.2">
      <c r="B41" s="291" t="s">
        <v>228</v>
      </c>
      <c r="C41" s="303">
        <f>'Element #2'!L36</f>
        <v>0</v>
      </c>
    </row>
    <row r="42" spans="2:3" ht="30" x14ac:dyDescent="0.2">
      <c r="B42" s="295" t="s">
        <v>243</v>
      </c>
      <c r="C42" s="303">
        <f>'Element #2'!L40</f>
        <v>0</v>
      </c>
    </row>
    <row r="43" spans="2:3" ht="30" x14ac:dyDescent="0.2">
      <c r="B43" s="295" t="s">
        <v>244</v>
      </c>
      <c r="C43" s="303">
        <f>'Element #2'!L44</f>
        <v>0</v>
      </c>
    </row>
    <row r="44" spans="2:3" ht="30" x14ac:dyDescent="0.2">
      <c r="B44" s="295" t="s">
        <v>245</v>
      </c>
      <c r="C44" s="303">
        <f>'Element #2'!L48</f>
        <v>0</v>
      </c>
    </row>
    <row r="45" spans="2:3" ht="30" x14ac:dyDescent="0.2">
      <c r="B45" s="300" t="s">
        <v>246</v>
      </c>
      <c r="C45" s="303">
        <f>'Element #2'!L52</f>
        <v>0</v>
      </c>
    </row>
    <row r="46" spans="2:3" x14ac:dyDescent="0.2">
      <c r="B46" s="300" t="s">
        <v>229</v>
      </c>
      <c r="C46" s="303">
        <f>'Element #2'!L53</f>
        <v>0</v>
      </c>
    </row>
    <row r="47" spans="2:3" ht="30" x14ac:dyDescent="0.2">
      <c r="B47" s="295" t="s">
        <v>247</v>
      </c>
      <c r="C47" s="303">
        <f>'Element #2'!L57</f>
        <v>0</v>
      </c>
    </row>
    <row r="48" spans="2:3" ht="30" x14ac:dyDescent="0.2">
      <c r="B48" s="295" t="s">
        <v>248</v>
      </c>
      <c r="C48" s="303">
        <f>'Element #2'!L61</f>
        <v>0</v>
      </c>
    </row>
    <row r="49" spans="2:3" x14ac:dyDescent="0.2">
      <c r="B49" s="301" t="s">
        <v>228</v>
      </c>
      <c r="C49" s="303">
        <f>'Element #2'!L62</f>
        <v>0</v>
      </c>
    </row>
    <row r="50" spans="2:3" ht="30" x14ac:dyDescent="0.2">
      <c r="B50" s="301" t="s">
        <v>249</v>
      </c>
      <c r="C50" s="304">
        <f>'Element #2'!L66</f>
        <v>0</v>
      </c>
    </row>
    <row r="51" spans="2:3" ht="15.75" thickBot="1" x14ac:dyDescent="0.25">
      <c r="B51" s="292" t="s">
        <v>229</v>
      </c>
      <c r="C51" s="305">
        <f>'Element #2'!L67</f>
        <v>0</v>
      </c>
    </row>
    <row r="52" spans="2:3" ht="15.75" thickBot="1" x14ac:dyDescent="0.25">
      <c r="B52" s="954"/>
      <c r="C52" s="955"/>
    </row>
    <row r="53" spans="2:3" ht="30" x14ac:dyDescent="0.2">
      <c r="B53" s="289" t="s">
        <v>250</v>
      </c>
      <c r="C53" s="302">
        <f>'Element #3'!L10</f>
        <v>0</v>
      </c>
    </row>
    <row r="54" spans="2:3" ht="30" x14ac:dyDescent="0.2">
      <c r="B54" s="295" t="s">
        <v>251</v>
      </c>
      <c r="C54" s="303">
        <f>'Element #3'!L14</f>
        <v>0</v>
      </c>
    </row>
    <row r="55" spans="2:3" x14ac:dyDescent="0.2">
      <c r="B55" s="291" t="s">
        <v>228</v>
      </c>
      <c r="C55" s="303">
        <f>'Element #3'!L15</f>
        <v>0</v>
      </c>
    </row>
    <row r="56" spans="2:3" x14ac:dyDescent="0.2">
      <c r="B56" s="291" t="s">
        <v>229</v>
      </c>
      <c r="C56" s="303">
        <f>'Element #3'!L16</f>
        <v>0</v>
      </c>
    </row>
    <row r="57" spans="2:3" ht="30" x14ac:dyDescent="0.2">
      <c r="B57" s="295" t="s">
        <v>252</v>
      </c>
      <c r="C57" s="303">
        <f>'Element #3'!L20</f>
        <v>0</v>
      </c>
    </row>
    <row r="58" spans="2:3" x14ac:dyDescent="0.2">
      <c r="B58" s="291" t="s">
        <v>228</v>
      </c>
      <c r="C58" s="303">
        <f>'Element #3'!L21</f>
        <v>0</v>
      </c>
    </row>
    <row r="59" spans="2:3" x14ac:dyDescent="0.2">
      <c r="B59" s="291" t="s">
        <v>228</v>
      </c>
      <c r="C59" s="303">
        <f>'Element #3'!L22</f>
        <v>0</v>
      </c>
    </row>
    <row r="60" spans="2:3" x14ac:dyDescent="0.2">
      <c r="B60" s="291" t="s">
        <v>229</v>
      </c>
      <c r="C60" s="303">
        <f>'Element #3'!L23</f>
        <v>0</v>
      </c>
    </row>
    <row r="61" spans="2:3" ht="30" x14ac:dyDescent="0.2">
      <c r="B61" s="295" t="s">
        <v>253</v>
      </c>
      <c r="C61" s="303">
        <f>'Element #3'!L27</f>
        <v>0</v>
      </c>
    </row>
    <row r="62" spans="2:3" x14ac:dyDescent="0.2">
      <c r="B62" s="291" t="s">
        <v>229</v>
      </c>
      <c r="C62" s="303">
        <f>'Element #3'!L28</f>
        <v>0</v>
      </c>
    </row>
    <row r="63" spans="2:3" ht="30" x14ac:dyDescent="0.2">
      <c r="B63" s="295" t="s">
        <v>254</v>
      </c>
      <c r="C63" s="303">
        <f>'Element #3'!L32</f>
        <v>0</v>
      </c>
    </row>
    <row r="64" spans="2:3" ht="30" x14ac:dyDescent="0.2">
      <c r="B64" s="295" t="s">
        <v>255</v>
      </c>
      <c r="C64" s="303">
        <f>'Element #3'!L36</f>
        <v>0</v>
      </c>
    </row>
    <row r="65" spans="2:3" ht="30" x14ac:dyDescent="0.2">
      <c r="B65" s="295" t="s">
        <v>256</v>
      </c>
      <c r="C65" s="303">
        <f>'Element #3'!L40</f>
        <v>0</v>
      </c>
    </row>
    <row r="66" spans="2:3" ht="30" x14ac:dyDescent="0.2">
      <c r="B66" s="295" t="s">
        <v>257</v>
      </c>
      <c r="C66" s="303">
        <f>'Element #3'!L44</f>
        <v>0</v>
      </c>
    </row>
    <row r="67" spans="2:3" x14ac:dyDescent="0.2">
      <c r="B67" s="291" t="s">
        <v>228</v>
      </c>
      <c r="C67" s="303">
        <f>'Element #3'!L45</f>
        <v>0</v>
      </c>
    </row>
    <row r="68" spans="2:3" ht="30" x14ac:dyDescent="0.2">
      <c r="B68" s="295" t="s">
        <v>258</v>
      </c>
      <c r="C68" s="303">
        <f>'Element #3'!L49</f>
        <v>0</v>
      </c>
    </row>
    <row r="69" spans="2:3" x14ac:dyDescent="0.2">
      <c r="B69" s="291" t="s">
        <v>229</v>
      </c>
      <c r="C69" s="303">
        <f>'Element #3'!L50</f>
        <v>0</v>
      </c>
    </row>
    <row r="70" spans="2:3" ht="30" x14ac:dyDescent="0.2">
      <c r="B70" s="300" t="s">
        <v>259</v>
      </c>
      <c r="C70" s="303">
        <f>'Element #3'!L54</f>
        <v>0</v>
      </c>
    </row>
    <row r="71" spans="2:3" x14ac:dyDescent="0.2">
      <c r="B71" s="299" t="s">
        <v>228</v>
      </c>
      <c r="C71" s="303">
        <f>'Element #3'!L55</f>
        <v>0</v>
      </c>
    </row>
    <row r="72" spans="2:3" ht="30" x14ac:dyDescent="0.2">
      <c r="B72" s="295" t="s">
        <v>260</v>
      </c>
      <c r="C72" s="303">
        <f>'Element #3'!L59</f>
        <v>0</v>
      </c>
    </row>
    <row r="73" spans="2:3" ht="30" x14ac:dyDescent="0.2">
      <c r="B73" s="295" t="s">
        <v>261</v>
      </c>
      <c r="C73" s="303">
        <f>'Element #3'!L63</f>
        <v>0</v>
      </c>
    </row>
    <row r="74" spans="2:3" ht="30" x14ac:dyDescent="0.2">
      <c r="B74" s="295" t="s">
        <v>262</v>
      </c>
      <c r="C74" s="304">
        <f>'Element #3'!L67</f>
        <v>0</v>
      </c>
    </row>
    <row r="75" spans="2:3" ht="30.75" thickBot="1" x14ac:dyDescent="0.25">
      <c r="B75" s="296" t="s">
        <v>263</v>
      </c>
      <c r="C75" s="305">
        <f>'Element #3'!L71</f>
        <v>0</v>
      </c>
    </row>
    <row r="76" spans="2:3" ht="15.75" thickBot="1" x14ac:dyDescent="0.25">
      <c r="B76" s="954"/>
      <c r="C76" s="955"/>
    </row>
    <row r="77" spans="2:3" ht="30" x14ac:dyDescent="0.2">
      <c r="B77" s="289" t="s">
        <v>264</v>
      </c>
      <c r="C77" s="302">
        <f>'Element #4'!L10</f>
        <v>0</v>
      </c>
    </row>
    <row r="78" spans="2:3" ht="30" x14ac:dyDescent="0.2">
      <c r="B78" s="295" t="s">
        <v>265</v>
      </c>
      <c r="C78" s="303">
        <f>'Element #4'!L14</f>
        <v>0</v>
      </c>
    </row>
    <row r="79" spans="2:3" ht="30" x14ac:dyDescent="0.2">
      <c r="B79" s="295" t="s">
        <v>266</v>
      </c>
      <c r="C79" s="303">
        <f>'Element #4'!L18</f>
        <v>0</v>
      </c>
    </row>
    <row r="80" spans="2:3" ht="30" x14ac:dyDescent="0.2">
      <c r="B80" s="295" t="s">
        <v>267</v>
      </c>
      <c r="C80" s="303">
        <f>'Element #4'!L22</f>
        <v>0</v>
      </c>
    </row>
    <row r="81" spans="2:3" x14ac:dyDescent="0.2">
      <c r="B81" s="291" t="s">
        <v>229</v>
      </c>
      <c r="C81" s="303">
        <f>'Element #4'!L23</f>
        <v>0</v>
      </c>
    </row>
    <row r="82" spans="2:3" ht="30" x14ac:dyDescent="0.2">
      <c r="B82" s="295" t="s">
        <v>268</v>
      </c>
      <c r="C82" s="303">
        <f>'Element #4'!L27</f>
        <v>0</v>
      </c>
    </row>
    <row r="83" spans="2:3" x14ac:dyDescent="0.2">
      <c r="B83" s="295" t="s">
        <v>228</v>
      </c>
      <c r="C83" s="303">
        <f>'Element #4'!L28</f>
        <v>0</v>
      </c>
    </row>
    <row r="84" spans="2:3" ht="30" x14ac:dyDescent="0.2">
      <c r="B84" s="295" t="s">
        <v>269</v>
      </c>
      <c r="C84" s="303">
        <f>'Element #4'!L32</f>
        <v>0</v>
      </c>
    </row>
    <row r="85" spans="2:3" x14ac:dyDescent="0.2">
      <c r="B85" s="291" t="s">
        <v>229</v>
      </c>
      <c r="C85" s="303">
        <f>'Element #4'!L33</f>
        <v>0</v>
      </c>
    </row>
    <row r="86" spans="2:3" ht="30" x14ac:dyDescent="0.2">
      <c r="B86" s="295" t="s">
        <v>270</v>
      </c>
      <c r="C86" s="303">
        <f>'Element #4'!L37</f>
        <v>0</v>
      </c>
    </row>
    <row r="87" spans="2:3" x14ac:dyDescent="0.2">
      <c r="B87" s="295" t="s">
        <v>229</v>
      </c>
      <c r="C87" s="303">
        <f>'Element #4'!L38</f>
        <v>0</v>
      </c>
    </row>
    <row r="88" spans="2:3" ht="30" x14ac:dyDescent="0.2">
      <c r="B88" s="295" t="s">
        <v>271</v>
      </c>
      <c r="C88" s="303">
        <f>'Element #4'!L42</f>
        <v>0</v>
      </c>
    </row>
    <row r="89" spans="2:3" ht="30" x14ac:dyDescent="0.2">
      <c r="B89" s="301" t="s">
        <v>272</v>
      </c>
      <c r="C89" s="304">
        <f>'Element #4'!L46</f>
        <v>0</v>
      </c>
    </row>
    <row r="90" spans="2:3" ht="15.75" thickBot="1" x14ac:dyDescent="0.25">
      <c r="B90" s="307" t="s">
        <v>229</v>
      </c>
      <c r="C90" s="305">
        <f>'Element #4'!L47</f>
        <v>0</v>
      </c>
    </row>
    <row r="91" spans="2:3" ht="15.75" thickBot="1" x14ac:dyDescent="0.25">
      <c r="B91" s="954"/>
      <c r="C91" s="955"/>
    </row>
    <row r="92" spans="2:3" ht="30" x14ac:dyDescent="0.2">
      <c r="B92" s="289" t="s">
        <v>273</v>
      </c>
      <c r="C92" s="302">
        <f>'Element #5'!L10</f>
        <v>0</v>
      </c>
    </row>
    <row r="93" spans="2:3" ht="30" x14ac:dyDescent="0.2">
      <c r="B93" s="295" t="s">
        <v>274</v>
      </c>
      <c r="C93" s="303">
        <f>'Element #5'!L14</f>
        <v>0</v>
      </c>
    </row>
    <row r="94" spans="2:3" x14ac:dyDescent="0.2">
      <c r="B94" s="295" t="s">
        <v>229</v>
      </c>
      <c r="C94" s="303">
        <f>'Element #5'!L15</f>
        <v>0</v>
      </c>
    </row>
    <row r="95" spans="2:3" x14ac:dyDescent="0.2">
      <c r="B95" s="295" t="s">
        <v>229</v>
      </c>
      <c r="C95" s="303">
        <f>'Element #5'!L16</f>
        <v>0</v>
      </c>
    </row>
    <row r="96" spans="2:3" ht="30" x14ac:dyDescent="0.2">
      <c r="B96" s="295" t="s">
        <v>275</v>
      </c>
      <c r="C96" s="303">
        <f>'Element #5'!L20</f>
        <v>0</v>
      </c>
    </row>
    <row r="97" spans="2:3" ht="30" x14ac:dyDescent="0.2">
      <c r="B97" s="295" t="s">
        <v>276</v>
      </c>
      <c r="C97" s="303">
        <f>'Element #5'!L24</f>
        <v>0</v>
      </c>
    </row>
    <row r="98" spans="2:3" ht="30" x14ac:dyDescent="0.2">
      <c r="B98" s="295" t="s">
        <v>277</v>
      </c>
      <c r="C98" s="303">
        <f>'Element #5'!L28</f>
        <v>0</v>
      </c>
    </row>
    <row r="99" spans="2:3" x14ac:dyDescent="0.2">
      <c r="B99" s="295" t="s">
        <v>229</v>
      </c>
      <c r="C99" s="303">
        <f>'Element #5'!L29</f>
        <v>0</v>
      </c>
    </row>
    <row r="100" spans="2:3" ht="30" x14ac:dyDescent="0.2">
      <c r="B100" s="295" t="s">
        <v>278</v>
      </c>
      <c r="C100" s="303">
        <f>'Element #5'!L33</f>
        <v>0</v>
      </c>
    </row>
    <row r="101" spans="2:3" x14ac:dyDescent="0.2">
      <c r="B101" s="308" t="s">
        <v>229</v>
      </c>
      <c r="C101" s="303">
        <f>'Element #5'!L34</f>
        <v>0</v>
      </c>
    </row>
    <row r="102" spans="2:3" ht="30" x14ac:dyDescent="0.2">
      <c r="B102" s="301" t="s">
        <v>279</v>
      </c>
      <c r="C102" s="304">
        <f>'Element #5'!L38</f>
        <v>0</v>
      </c>
    </row>
    <row r="103" spans="2:3" x14ac:dyDescent="0.2">
      <c r="B103" s="295" t="s">
        <v>228</v>
      </c>
      <c r="C103" s="304">
        <f>'Element #5'!L39</f>
        <v>0</v>
      </c>
    </row>
    <row r="104" spans="2:3" ht="15.75" thickBot="1" x14ac:dyDescent="0.25">
      <c r="B104" s="296" t="s">
        <v>229</v>
      </c>
      <c r="C104" s="304">
        <f>'Element #5'!L40</f>
        <v>0</v>
      </c>
    </row>
    <row r="105" spans="2:3" ht="15.75" thickBot="1" x14ac:dyDescent="0.25">
      <c r="B105" s="954"/>
      <c r="C105" s="955"/>
    </row>
    <row r="106" spans="2:3" ht="30" x14ac:dyDescent="0.2">
      <c r="B106" s="289" t="s">
        <v>282</v>
      </c>
      <c r="C106" s="302">
        <f>'Element #6'!L10</f>
        <v>0</v>
      </c>
    </row>
    <row r="107" spans="2:3" ht="30" x14ac:dyDescent="0.2">
      <c r="B107" s="295" t="s">
        <v>284</v>
      </c>
      <c r="C107" s="303">
        <f>'Element #6'!L14</f>
        <v>0</v>
      </c>
    </row>
    <row r="108" spans="2:3" ht="30" x14ac:dyDescent="0.2">
      <c r="B108" s="295" t="s">
        <v>285</v>
      </c>
      <c r="C108" s="303">
        <f>'Element #6'!L18</f>
        <v>0</v>
      </c>
    </row>
    <row r="109" spans="2:3" ht="30" x14ac:dyDescent="0.2">
      <c r="B109" s="295" t="s">
        <v>286</v>
      </c>
      <c r="C109" s="303">
        <f>'Element #6'!L22</f>
        <v>0</v>
      </c>
    </row>
    <row r="110" spans="2:3" ht="30" x14ac:dyDescent="0.2">
      <c r="B110" s="295" t="s">
        <v>287</v>
      </c>
      <c r="C110" s="303">
        <f>'Element #6'!L26</f>
        <v>0</v>
      </c>
    </row>
    <row r="111" spans="2:3" ht="30" x14ac:dyDescent="0.2">
      <c r="B111" s="295" t="s">
        <v>288</v>
      </c>
      <c r="C111" s="303">
        <f>'Element #6'!L30</f>
        <v>0</v>
      </c>
    </row>
    <row r="112" spans="2:3" x14ac:dyDescent="0.2">
      <c r="B112" s="295" t="s">
        <v>229</v>
      </c>
      <c r="C112" s="303">
        <f>'Element #6'!L31</f>
        <v>0</v>
      </c>
    </row>
    <row r="113" spans="2:3" ht="30" x14ac:dyDescent="0.2">
      <c r="B113" s="295" t="s">
        <v>289</v>
      </c>
      <c r="C113" s="303">
        <f>'Element #6'!L35</f>
        <v>0</v>
      </c>
    </row>
    <row r="114" spans="2:3" x14ac:dyDescent="0.2">
      <c r="B114" s="295" t="s">
        <v>228</v>
      </c>
      <c r="C114" s="303">
        <f>'Element #6'!L36</f>
        <v>0</v>
      </c>
    </row>
    <row r="115" spans="2:3" ht="30" x14ac:dyDescent="0.2">
      <c r="B115" s="295" t="s">
        <v>290</v>
      </c>
      <c r="C115" s="303">
        <f>'Element #6'!L40</f>
        <v>0</v>
      </c>
    </row>
    <row r="116" spans="2:3" ht="30" x14ac:dyDescent="0.2">
      <c r="B116" s="295" t="s">
        <v>291</v>
      </c>
      <c r="C116" s="303">
        <f>'Element #6'!L44</f>
        <v>0</v>
      </c>
    </row>
    <row r="117" spans="2:3" ht="15.75" thickBot="1" x14ac:dyDescent="0.25">
      <c r="B117" s="309" t="s">
        <v>229</v>
      </c>
      <c r="C117" s="314">
        <f>'Element #6'!L45</f>
        <v>0</v>
      </c>
    </row>
    <row r="118" spans="2:3" ht="15.75" thickBot="1" x14ac:dyDescent="0.25">
      <c r="B118" s="954"/>
      <c r="C118" s="955"/>
    </row>
    <row r="119" spans="2:3" ht="30" x14ac:dyDescent="0.2">
      <c r="B119" s="321" t="s">
        <v>294</v>
      </c>
      <c r="C119" s="302">
        <f>'Element #7'!L10</f>
        <v>0</v>
      </c>
    </row>
    <row r="120" spans="2:3" x14ac:dyDescent="0.2">
      <c r="B120" s="320" t="s">
        <v>228</v>
      </c>
      <c r="C120" s="374">
        <f>'Element #7'!L11</f>
        <v>0</v>
      </c>
    </row>
    <row r="121" spans="2:3" ht="30" x14ac:dyDescent="0.2">
      <c r="B121" s="295" t="s">
        <v>295</v>
      </c>
      <c r="C121" s="303">
        <f>'Element #7'!L15</f>
        <v>0</v>
      </c>
    </row>
    <row r="122" spans="2:3" x14ac:dyDescent="0.2">
      <c r="B122" s="291" t="s">
        <v>229</v>
      </c>
      <c r="C122" s="303">
        <f>'Element #7'!L16</f>
        <v>0</v>
      </c>
    </row>
    <row r="123" spans="2:3" ht="30" x14ac:dyDescent="0.2">
      <c r="B123" s="295" t="s">
        <v>296</v>
      </c>
      <c r="C123" s="303">
        <f>'Element #7'!L20</f>
        <v>0</v>
      </c>
    </row>
    <row r="124" spans="2:3" x14ac:dyDescent="0.2">
      <c r="B124" s="291" t="s">
        <v>229</v>
      </c>
      <c r="C124" s="303">
        <f>'Element #7'!L21</f>
        <v>0</v>
      </c>
    </row>
    <row r="125" spans="2:3" ht="30" x14ac:dyDescent="0.2">
      <c r="B125" s="295" t="s">
        <v>297</v>
      </c>
      <c r="C125" s="303">
        <f>'Element #7'!L25</f>
        <v>0</v>
      </c>
    </row>
    <row r="126" spans="2:3" x14ac:dyDescent="0.2">
      <c r="B126" s="291" t="s">
        <v>229</v>
      </c>
      <c r="C126" s="303">
        <f>'Element #7'!L26</f>
        <v>0</v>
      </c>
    </row>
    <row r="127" spans="2:3" ht="30" x14ac:dyDescent="0.2">
      <c r="B127" s="295" t="s">
        <v>298</v>
      </c>
      <c r="C127" s="303">
        <f>'Element #7'!L30</f>
        <v>0</v>
      </c>
    </row>
    <row r="128" spans="2:3" ht="30" x14ac:dyDescent="0.2">
      <c r="B128" s="295" t="s">
        <v>299</v>
      </c>
      <c r="C128" s="303">
        <f>'Element #7'!L34</f>
        <v>0</v>
      </c>
    </row>
    <row r="129" spans="2:3" x14ac:dyDescent="0.2">
      <c r="B129" s="308" t="s">
        <v>229</v>
      </c>
      <c r="C129" s="303">
        <f>'Element #7'!L35</f>
        <v>0</v>
      </c>
    </row>
    <row r="130" spans="2:3" ht="30" x14ac:dyDescent="0.2">
      <c r="B130" s="301" t="s">
        <v>300</v>
      </c>
      <c r="C130" s="304">
        <f>'Element #7'!L39</f>
        <v>0</v>
      </c>
    </row>
    <row r="131" spans="2:3" ht="15.75" thickBot="1" x14ac:dyDescent="0.25">
      <c r="B131" s="322" t="s">
        <v>229</v>
      </c>
      <c r="C131" s="305">
        <f>'Element #7'!L40</f>
        <v>0</v>
      </c>
    </row>
    <row r="132" spans="2:3" ht="15.75" thickBot="1" x14ac:dyDescent="0.25">
      <c r="B132" s="954"/>
      <c r="C132" s="955"/>
    </row>
    <row r="133" spans="2:3" ht="30" x14ac:dyDescent="0.2">
      <c r="B133" s="289" t="s">
        <v>303</v>
      </c>
      <c r="C133" s="302">
        <f>'Element #8'!L10</f>
        <v>0</v>
      </c>
    </row>
    <row r="134" spans="2:3" x14ac:dyDescent="0.2">
      <c r="B134" s="290" t="s">
        <v>228</v>
      </c>
      <c r="C134" s="374">
        <f>'Element #8'!L11</f>
        <v>0</v>
      </c>
    </row>
    <row r="135" spans="2:3" ht="30" x14ac:dyDescent="0.2">
      <c r="B135" s="295" t="s">
        <v>304</v>
      </c>
      <c r="C135" s="303">
        <f>'Element #8'!L15</f>
        <v>0</v>
      </c>
    </row>
    <row r="136" spans="2:3" x14ac:dyDescent="0.2">
      <c r="B136" s="291" t="s">
        <v>228</v>
      </c>
      <c r="C136" s="303">
        <f>'Element #8'!L16</f>
        <v>0</v>
      </c>
    </row>
    <row r="137" spans="2:3" ht="30" x14ac:dyDescent="0.2">
      <c r="B137" s="295" t="s">
        <v>305</v>
      </c>
      <c r="C137" s="303">
        <f>'Element #8'!L20</f>
        <v>0</v>
      </c>
    </row>
    <row r="138" spans="2:3" ht="30" x14ac:dyDescent="0.2">
      <c r="B138" s="295" t="s">
        <v>306</v>
      </c>
      <c r="C138" s="303">
        <f>'Element #8'!L24</f>
        <v>0</v>
      </c>
    </row>
    <row r="139" spans="2:3" x14ac:dyDescent="0.2">
      <c r="B139" s="295" t="s">
        <v>229</v>
      </c>
      <c r="C139" s="303">
        <f>'Element #8'!L25</f>
        <v>0</v>
      </c>
    </row>
    <row r="140" spans="2:3" ht="30" x14ac:dyDescent="0.2">
      <c r="B140" s="295" t="s">
        <v>307</v>
      </c>
      <c r="C140" s="303">
        <f>'Element #8'!L29</f>
        <v>0</v>
      </c>
    </row>
    <row r="141" spans="2:3" x14ac:dyDescent="0.2">
      <c r="B141" s="295" t="s">
        <v>229</v>
      </c>
      <c r="C141" s="303">
        <f>'Element #8'!L30</f>
        <v>0</v>
      </c>
    </row>
    <row r="142" spans="2:3" ht="30" x14ac:dyDescent="0.2">
      <c r="B142" s="295" t="s">
        <v>308</v>
      </c>
      <c r="C142" s="303">
        <f>'Element #8'!L34</f>
        <v>0</v>
      </c>
    </row>
    <row r="143" spans="2:3" x14ac:dyDescent="0.2">
      <c r="B143" s="295" t="s">
        <v>229</v>
      </c>
      <c r="C143" s="303">
        <f>'Element #8'!L35</f>
        <v>0</v>
      </c>
    </row>
    <row r="144" spans="2:3" ht="30" x14ac:dyDescent="0.2">
      <c r="B144" s="295" t="s">
        <v>309</v>
      </c>
      <c r="C144" s="303">
        <f>'Element #8'!L39</f>
        <v>0</v>
      </c>
    </row>
    <row r="145" spans="2:3" x14ac:dyDescent="0.2">
      <c r="B145" s="295" t="s">
        <v>232</v>
      </c>
      <c r="C145" s="303">
        <f>'Element #8'!L40</f>
        <v>0</v>
      </c>
    </row>
    <row r="146" spans="2:3" x14ac:dyDescent="0.2">
      <c r="B146" s="295" t="s">
        <v>229</v>
      </c>
      <c r="C146" s="303">
        <f>'Element #8'!L41</f>
        <v>0</v>
      </c>
    </row>
    <row r="147" spans="2:3" x14ac:dyDescent="0.2">
      <c r="B147" s="295" t="s">
        <v>229</v>
      </c>
      <c r="C147" s="303">
        <f>'Element #8'!L42</f>
        <v>0</v>
      </c>
    </row>
    <row r="148" spans="2:3" ht="30" x14ac:dyDescent="0.2">
      <c r="B148" s="295" t="s">
        <v>310</v>
      </c>
      <c r="C148" s="303">
        <f>'Element #8'!L46</f>
        <v>0</v>
      </c>
    </row>
    <row r="149" spans="2:3" ht="30.75" thickBot="1" x14ac:dyDescent="0.25">
      <c r="B149" s="296" t="s">
        <v>311</v>
      </c>
      <c r="C149" s="305">
        <f>'Element #8'!L50</f>
        <v>0</v>
      </c>
    </row>
  </sheetData>
  <sheetProtection formatRows="0" selectLockedCells="1"/>
  <mergeCells count="9">
    <mergeCell ref="B2:C2"/>
    <mergeCell ref="B3:C3"/>
    <mergeCell ref="B132:C132"/>
    <mergeCell ref="B29:C29"/>
    <mergeCell ref="B52:C52"/>
    <mergeCell ref="B76:C76"/>
    <mergeCell ref="B91:C91"/>
    <mergeCell ref="B105:C105"/>
    <mergeCell ref="B118:C118"/>
  </mergeCells>
  <pageMargins left="0.70866141732283472" right="0.70866141732283472" top="0.55118110236220474" bottom="0.15748031496062992" header="0.31496062992125984" footer="0.31496062992125984"/>
  <pageSetup paperSize="5" scale="7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249977111117893"/>
    <pageSetUpPr fitToPage="1"/>
  </sheetPr>
  <dimension ref="B1:L93"/>
  <sheetViews>
    <sheetView showGridLines="0" tabSelected="1" zoomScale="40" zoomScaleNormal="40" zoomScaleSheetLayoutView="10" zoomScalePageLayoutView="17" workbookViewId="0">
      <selection activeCell="C6" sqref="C6"/>
    </sheetView>
  </sheetViews>
  <sheetFormatPr defaultColWidth="8.625" defaultRowHeight="15.75" x14ac:dyDescent="0.25"/>
  <cols>
    <col min="1" max="1" width="16.875" style="1" customWidth="1"/>
    <col min="2" max="2" width="109" style="100" customWidth="1"/>
    <col min="3" max="3" width="255.125" style="102" customWidth="1"/>
    <col min="4" max="4" width="49" style="101" customWidth="1"/>
    <col min="5" max="5" width="3.125" style="1" bestFit="1" customWidth="1"/>
    <col min="6" max="6" width="8" style="101" bestFit="1" customWidth="1"/>
    <col min="7" max="7" width="10" style="1" bestFit="1" customWidth="1"/>
    <col min="8" max="8" width="11.125" style="1" bestFit="1" customWidth="1"/>
    <col min="9" max="9" width="9.125" style="1" bestFit="1" customWidth="1"/>
    <col min="10" max="10" width="12.125" style="1" customWidth="1"/>
    <col min="11" max="11" width="2.125" style="18" customWidth="1"/>
    <col min="12" max="12" width="177.5" style="18" customWidth="1"/>
    <col min="13" max="16384" width="8.625" style="1"/>
  </cols>
  <sheetData>
    <row r="1" spans="2:12" ht="370.5" customHeight="1" x14ac:dyDescent="0.25">
      <c r="B1" s="522"/>
      <c r="C1" s="522"/>
      <c r="D1" s="109"/>
      <c r="E1" s="109"/>
      <c r="F1" s="109"/>
      <c r="G1" s="109"/>
      <c r="H1" s="109"/>
      <c r="I1" s="109"/>
      <c r="J1" s="109"/>
      <c r="K1" s="109"/>
      <c r="L1" s="109"/>
    </row>
    <row r="2" spans="2:12" ht="81" customHeight="1" x14ac:dyDescent="0.25">
      <c r="B2" s="110"/>
      <c r="C2" s="111"/>
      <c r="D2" s="109"/>
      <c r="E2" s="109"/>
      <c r="F2" s="109"/>
      <c r="G2" s="109"/>
      <c r="H2" s="109"/>
      <c r="I2" s="109"/>
      <c r="J2" s="109"/>
      <c r="K2" s="109"/>
      <c r="L2" s="109"/>
    </row>
    <row r="3" spans="2:12" s="16" customFormat="1" ht="409.5" customHeight="1" x14ac:dyDescent="0.2">
      <c r="B3" s="524" t="s">
        <v>150</v>
      </c>
      <c r="C3" s="524"/>
      <c r="D3" s="112"/>
      <c r="E3" s="112"/>
      <c r="F3" s="112"/>
      <c r="G3" s="112"/>
      <c r="H3" s="112"/>
      <c r="I3" s="112"/>
      <c r="J3" s="112"/>
      <c r="K3" s="112"/>
      <c r="L3" s="112"/>
    </row>
    <row r="4" spans="2:12" ht="201" customHeight="1" x14ac:dyDescent="0.25">
      <c r="B4" s="525">
        <v>2024</v>
      </c>
      <c r="C4" s="525"/>
      <c r="D4" s="112"/>
      <c r="E4" s="112"/>
      <c r="F4" s="112"/>
      <c r="G4" s="112"/>
      <c r="H4" s="112"/>
      <c r="I4" s="112"/>
      <c r="J4" s="112"/>
      <c r="K4" s="112"/>
      <c r="L4" s="112"/>
    </row>
    <row r="5" spans="2:12" ht="46.5" customHeight="1" x14ac:dyDescent="0.25">
      <c r="B5" s="523"/>
      <c r="C5" s="523"/>
      <c r="D5" s="523"/>
      <c r="E5" s="523"/>
      <c r="F5" s="523"/>
      <c r="G5" s="523"/>
      <c r="H5" s="523"/>
      <c r="I5" s="523"/>
      <c r="J5" s="523"/>
      <c r="K5" s="523"/>
      <c r="L5" s="523"/>
    </row>
    <row r="6" spans="2:12" s="113" customFormat="1" ht="92.25" x14ac:dyDescent="0.2">
      <c r="B6" s="113" t="s">
        <v>151</v>
      </c>
      <c r="C6" s="440"/>
    </row>
    <row r="7" spans="2:12" ht="15" x14ac:dyDescent="0.25">
      <c r="B7" s="114"/>
      <c r="C7" s="95"/>
      <c r="D7" s="96"/>
      <c r="E7" s="95"/>
      <c r="F7" s="96"/>
      <c r="G7" s="96"/>
      <c r="H7" s="96"/>
      <c r="I7" s="96"/>
      <c r="J7" s="35"/>
      <c r="L7" s="115"/>
    </row>
    <row r="8" spans="2:12" ht="15" x14ac:dyDescent="0.25">
      <c r="B8" s="114"/>
      <c r="C8" s="95"/>
      <c r="D8" s="96"/>
      <c r="E8" s="95"/>
      <c r="F8" s="96"/>
      <c r="G8" s="96"/>
      <c r="H8" s="96"/>
      <c r="I8" s="96"/>
      <c r="J8" s="35"/>
      <c r="L8" s="115"/>
    </row>
    <row r="9" spans="2:12" ht="92.25" x14ac:dyDescent="0.25">
      <c r="B9" s="116" t="s">
        <v>133</v>
      </c>
      <c r="C9" s="440"/>
      <c r="D9" s="96"/>
      <c r="E9" s="95"/>
      <c r="F9" s="96"/>
      <c r="G9" s="96"/>
      <c r="H9" s="96"/>
      <c r="I9" s="96"/>
      <c r="J9" s="35"/>
      <c r="L9" s="115"/>
    </row>
    <row r="10" spans="2:12" ht="54" customHeight="1" x14ac:dyDescent="0.25">
      <c r="B10" s="116"/>
      <c r="C10" s="95"/>
      <c r="D10" s="96"/>
      <c r="E10" s="95"/>
      <c r="F10" s="96"/>
      <c r="G10" s="96"/>
      <c r="H10" s="96"/>
      <c r="I10" s="96"/>
      <c r="J10" s="35"/>
      <c r="L10" s="117"/>
    </row>
    <row r="11" spans="2:12" ht="92.25" x14ac:dyDescent="0.25">
      <c r="B11" s="113" t="s">
        <v>134</v>
      </c>
      <c r="C11" s="440"/>
      <c r="D11" s="96"/>
      <c r="E11" s="95"/>
      <c r="F11" s="96"/>
      <c r="G11" s="96"/>
      <c r="H11" s="96"/>
      <c r="I11" s="96"/>
      <c r="J11" s="35"/>
      <c r="L11" s="117"/>
    </row>
    <row r="12" spans="2:12" ht="49.5" customHeight="1" x14ac:dyDescent="0.25">
      <c r="B12" s="113"/>
      <c r="C12" s="95"/>
      <c r="D12" s="96"/>
      <c r="E12" s="95"/>
      <c r="F12" s="96"/>
      <c r="G12" s="118"/>
      <c r="H12" s="96"/>
      <c r="I12" s="96"/>
      <c r="J12" s="35"/>
      <c r="L12" s="119"/>
    </row>
    <row r="13" spans="2:12" ht="38.25" customHeight="1" x14ac:dyDescent="0.25">
      <c r="B13" s="95"/>
      <c r="C13" s="5"/>
      <c r="D13" s="5"/>
      <c r="E13" s="95"/>
      <c r="F13" s="35"/>
      <c r="G13" s="95"/>
      <c r="H13" s="95"/>
      <c r="I13" s="95"/>
      <c r="J13" s="95"/>
      <c r="L13" s="117"/>
    </row>
    <row r="14" spans="2:12" ht="15" customHeight="1" x14ac:dyDescent="0.25">
      <c r="B14" s="95"/>
      <c r="C14" s="5"/>
      <c r="D14" s="5"/>
      <c r="E14" s="95"/>
      <c r="F14" s="35"/>
      <c r="G14" s="95"/>
      <c r="H14" s="95"/>
      <c r="I14" s="95"/>
      <c r="J14" s="95"/>
      <c r="L14" s="117"/>
    </row>
    <row r="15" spans="2:12" ht="15" customHeight="1" x14ac:dyDescent="0.25">
      <c r="B15" s="95"/>
      <c r="C15" s="5"/>
      <c r="D15" s="5"/>
      <c r="E15" s="95"/>
      <c r="F15" s="35"/>
      <c r="G15" s="95"/>
      <c r="H15" s="95"/>
      <c r="I15" s="95"/>
      <c r="J15" s="95"/>
      <c r="L15" s="117"/>
    </row>
    <row r="16" spans="2:12" ht="15" customHeight="1" x14ac:dyDescent="0.25">
      <c r="B16" s="95"/>
      <c r="C16" s="5"/>
      <c r="D16" s="5"/>
      <c r="E16" s="95"/>
      <c r="F16" s="35"/>
      <c r="G16" s="95"/>
      <c r="H16" s="95"/>
      <c r="I16" s="95"/>
      <c r="J16" s="95"/>
      <c r="L16" s="117"/>
    </row>
    <row r="17" spans="2:12" ht="15" customHeight="1" x14ac:dyDescent="0.25">
      <c r="B17" s="95"/>
      <c r="C17" s="109"/>
      <c r="D17" s="95"/>
      <c r="E17" s="95"/>
      <c r="F17" s="95"/>
      <c r="G17" s="95"/>
      <c r="H17" s="95"/>
      <c r="I17" s="120"/>
      <c r="J17" s="35"/>
      <c r="L17" s="117"/>
    </row>
    <row r="18" spans="2:12" ht="15" customHeight="1" x14ac:dyDescent="0.25">
      <c r="B18" s="95"/>
      <c r="C18" s="109"/>
      <c r="D18" s="95"/>
      <c r="E18" s="95"/>
      <c r="F18" s="95"/>
      <c r="G18" s="95"/>
      <c r="H18" s="95"/>
      <c r="I18" s="109"/>
      <c r="J18" s="35"/>
      <c r="L18" s="119"/>
    </row>
    <row r="19" spans="2:12" ht="15" customHeight="1" x14ac:dyDescent="0.25">
      <c r="B19" s="95"/>
      <c r="C19" s="109"/>
      <c r="D19" s="95"/>
      <c r="E19" s="95"/>
      <c r="F19" s="95"/>
      <c r="G19" s="95"/>
      <c r="H19" s="95"/>
      <c r="I19" s="109"/>
      <c r="J19" s="35"/>
      <c r="L19" s="119"/>
    </row>
    <row r="20" spans="2:12" ht="21" customHeight="1" x14ac:dyDescent="0.25">
      <c r="B20" s="95"/>
      <c r="C20" s="95"/>
      <c r="D20" s="95"/>
      <c r="E20" s="95"/>
      <c r="F20" s="95"/>
      <c r="G20" s="95"/>
      <c r="H20" s="95"/>
      <c r="I20" s="120"/>
      <c r="J20" s="35"/>
      <c r="L20" s="119"/>
    </row>
    <row r="21" spans="2:12" ht="15" customHeight="1" x14ac:dyDescent="0.25">
      <c r="B21" s="521"/>
      <c r="C21" s="521"/>
      <c r="D21" s="521"/>
      <c r="E21" s="521"/>
      <c r="F21" s="521"/>
      <c r="G21" s="521"/>
      <c r="H21" s="521"/>
      <c r="I21" s="521"/>
      <c r="J21" s="521"/>
      <c r="K21" s="521"/>
      <c r="L21" s="521"/>
    </row>
    <row r="22" spans="2:12" ht="409.5" customHeight="1" x14ac:dyDescent="0.25">
      <c r="B22" s="521"/>
      <c r="C22" s="521"/>
      <c r="D22" s="521"/>
      <c r="E22" s="521"/>
      <c r="F22" s="521"/>
      <c r="G22" s="521"/>
      <c r="H22" s="521"/>
      <c r="I22" s="521"/>
      <c r="J22" s="521"/>
      <c r="K22" s="521"/>
      <c r="L22" s="521"/>
    </row>
    <row r="23" spans="2:12" ht="15" customHeight="1" x14ac:dyDescent="0.25">
      <c r="B23" s="521"/>
      <c r="C23" s="521"/>
      <c r="D23" s="521"/>
      <c r="E23" s="521"/>
      <c r="F23" s="521"/>
      <c r="G23" s="521"/>
      <c r="H23" s="521"/>
      <c r="I23" s="521"/>
      <c r="J23" s="521"/>
      <c r="K23" s="521"/>
      <c r="L23" s="521"/>
    </row>
    <row r="24" spans="2:12" ht="50.25" customHeight="1" x14ac:dyDescent="0.25">
      <c r="B24" s="521"/>
      <c r="C24" s="521"/>
      <c r="D24" s="521"/>
      <c r="E24" s="521"/>
      <c r="F24" s="521"/>
      <c r="G24" s="521"/>
      <c r="H24" s="521"/>
      <c r="I24" s="521"/>
      <c r="J24" s="521"/>
      <c r="K24" s="521"/>
      <c r="L24" s="521"/>
    </row>
    <row r="25" spans="2:12" ht="15" customHeight="1" x14ac:dyDescent="0.25">
      <c r="B25" s="521"/>
      <c r="C25" s="521"/>
      <c r="D25" s="521"/>
      <c r="E25" s="521"/>
      <c r="F25" s="521"/>
      <c r="G25" s="521"/>
      <c r="H25" s="521"/>
      <c r="I25" s="521"/>
      <c r="J25" s="521"/>
      <c r="K25" s="521"/>
      <c r="L25" s="521"/>
    </row>
    <row r="26" spans="2:12" ht="15" customHeight="1" x14ac:dyDescent="0.25">
      <c r="B26" s="521"/>
      <c r="C26" s="521"/>
      <c r="D26" s="521"/>
      <c r="E26" s="521"/>
      <c r="F26" s="521"/>
      <c r="G26" s="521"/>
      <c r="H26" s="521"/>
      <c r="I26" s="521"/>
      <c r="J26" s="521"/>
      <c r="K26" s="521"/>
      <c r="L26" s="521"/>
    </row>
    <row r="27" spans="2:12" ht="75" customHeight="1" x14ac:dyDescent="0.25">
      <c r="B27" s="521"/>
      <c r="C27" s="521"/>
      <c r="D27" s="521"/>
      <c r="E27" s="521"/>
      <c r="F27" s="521"/>
      <c r="G27" s="521"/>
      <c r="H27" s="521"/>
      <c r="I27" s="521"/>
      <c r="J27" s="521"/>
      <c r="K27" s="521"/>
      <c r="L27" s="521"/>
    </row>
    <row r="28" spans="2:12" ht="69" customHeight="1" x14ac:dyDescent="0.25">
      <c r="B28" s="95"/>
      <c r="C28" s="121"/>
      <c r="D28" s="96"/>
      <c r="E28" s="95"/>
      <c r="F28" s="96"/>
      <c r="G28" s="118"/>
      <c r="H28" s="96"/>
      <c r="I28" s="96"/>
      <c r="J28" s="24"/>
      <c r="L28" s="122"/>
    </row>
    <row r="29" spans="2:12" ht="67.5" customHeight="1" x14ac:dyDescent="0.25">
      <c r="B29" s="35"/>
      <c r="C29" s="35"/>
      <c r="D29" s="24"/>
      <c r="E29" s="95"/>
      <c r="F29" s="95"/>
      <c r="G29" s="123"/>
      <c r="H29" s="123"/>
      <c r="I29" s="123"/>
      <c r="J29" s="24"/>
    </row>
    <row r="30" spans="2:12" ht="30" customHeight="1" x14ac:dyDescent="0.25">
      <c r="B30" s="2"/>
      <c r="C30" s="3"/>
      <c r="D30" s="19"/>
      <c r="E30" s="124"/>
      <c r="F30" s="124"/>
      <c r="G30" s="96"/>
      <c r="H30" s="96"/>
      <c r="I30" s="96"/>
      <c r="J30" s="96"/>
    </row>
    <row r="31" spans="2:12" ht="30" customHeight="1" x14ac:dyDescent="0.25">
      <c r="B31" s="5"/>
      <c r="C31" s="5"/>
      <c r="D31" s="5"/>
      <c r="E31" s="5"/>
      <c r="F31" s="5"/>
      <c r="G31" s="125"/>
      <c r="H31" s="125"/>
      <c r="I31" s="125"/>
      <c r="J31" s="125"/>
    </row>
    <row r="32" spans="2:12" ht="30" customHeight="1" x14ac:dyDescent="0.25">
      <c r="B32" s="5"/>
      <c r="C32" s="5"/>
      <c r="D32" s="5"/>
      <c r="E32" s="53"/>
      <c r="F32" s="53"/>
      <c r="G32" s="125"/>
      <c r="H32" s="125"/>
      <c r="I32" s="125"/>
      <c r="J32" s="125"/>
    </row>
    <row r="33" spans="2:10" ht="30" customHeight="1" x14ac:dyDescent="0.25">
      <c r="B33" s="5"/>
      <c r="C33" s="5"/>
      <c r="D33" s="5"/>
      <c r="E33" s="5"/>
      <c r="F33" s="5"/>
      <c r="G33" s="5"/>
      <c r="H33" s="125"/>
      <c r="I33" s="125"/>
      <c r="J33" s="125"/>
    </row>
    <row r="34" spans="2:10" ht="30" customHeight="1" x14ac:dyDescent="0.25">
      <c r="B34" s="96"/>
      <c r="C34" s="95"/>
      <c r="D34" s="96"/>
      <c r="E34" s="24"/>
      <c r="F34" s="95"/>
      <c r="G34" s="125"/>
      <c r="H34" s="95"/>
      <c r="I34" s="95"/>
      <c r="J34" s="95"/>
    </row>
    <row r="35" spans="2:10" ht="30" customHeight="1" x14ac:dyDescent="0.25">
      <c r="B35" s="96"/>
      <c r="C35" s="95"/>
      <c r="D35" s="96"/>
      <c r="E35" s="126"/>
      <c r="F35" s="96"/>
      <c r="G35" s="125"/>
      <c r="H35" s="95"/>
      <c r="I35" s="95"/>
      <c r="J35" s="95"/>
    </row>
    <row r="36" spans="2:10" ht="30" customHeight="1" x14ac:dyDescent="0.25">
      <c r="B36" s="96"/>
      <c r="C36" s="95"/>
      <c r="D36" s="96"/>
      <c r="E36" s="24"/>
      <c r="F36" s="96"/>
      <c r="G36" s="125"/>
      <c r="H36" s="95"/>
      <c r="I36" s="95"/>
      <c r="J36" s="95"/>
    </row>
    <row r="37" spans="2:10" ht="30" customHeight="1" x14ac:dyDescent="0.25">
      <c r="B37" s="96"/>
      <c r="C37" s="95"/>
      <c r="D37" s="96"/>
      <c r="E37" s="95"/>
      <c r="F37" s="24"/>
      <c r="G37" s="127"/>
      <c r="H37" s="95"/>
      <c r="I37" s="95"/>
      <c r="J37" s="95"/>
    </row>
    <row r="38" spans="2:10" ht="30" customHeight="1" x14ac:dyDescent="0.25">
      <c r="B38" s="96"/>
      <c r="C38" s="95"/>
      <c r="D38" s="96"/>
      <c r="E38" s="95"/>
      <c r="F38" s="96"/>
      <c r="H38" s="95"/>
      <c r="I38" s="95"/>
      <c r="J38" s="95"/>
    </row>
    <row r="39" spans="2:10" ht="50.1" customHeight="1" x14ac:dyDescent="0.25">
      <c r="B39" s="96"/>
      <c r="C39" s="95"/>
      <c r="D39" s="96"/>
      <c r="E39" s="95"/>
      <c r="F39" s="97"/>
      <c r="G39" s="98"/>
      <c r="H39" s="98"/>
      <c r="I39" s="98"/>
      <c r="J39" s="98"/>
    </row>
    <row r="40" spans="2:10" s="18" customFormat="1" ht="50.1" customHeight="1" x14ac:dyDescent="0.25">
      <c r="B40" s="96"/>
      <c r="C40" s="95"/>
      <c r="D40" s="96"/>
      <c r="E40" s="95"/>
      <c r="F40" s="97"/>
      <c r="G40" s="98"/>
      <c r="H40" s="98"/>
      <c r="I40" s="98"/>
      <c r="J40" s="98"/>
    </row>
    <row r="41" spans="2:10" s="18" customFormat="1" ht="50.1" customHeight="1" x14ac:dyDescent="0.25">
      <c r="B41" s="96"/>
      <c r="C41" s="95"/>
      <c r="D41" s="96"/>
      <c r="E41" s="95"/>
      <c r="F41" s="97"/>
      <c r="G41" s="98"/>
      <c r="H41" s="98"/>
      <c r="I41" s="98"/>
      <c r="J41" s="98"/>
    </row>
    <row r="42" spans="2:10" s="18" customFormat="1" ht="50.1" customHeight="1" x14ac:dyDescent="0.25">
      <c r="B42" s="96"/>
      <c r="C42" s="95"/>
      <c r="D42" s="96"/>
      <c r="E42" s="95"/>
      <c r="F42" s="97"/>
      <c r="G42" s="98"/>
      <c r="H42" s="98"/>
      <c r="I42" s="98"/>
      <c r="J42" s="98"/>
    </row>
    <row r="43" spans="2:10" s="18" customFormat="1" ht="50.1" customHeight="1" x14ac:dyDescent="0.25">
      <c r="B43" s="96"/>
      <c r="C43" s="95"/>
      <c r="D43" s="96"/>
      <c r="E43" s="95"/>
      <c r="F43" s="97"/>
      <c r="G43" s="98"/>
      <c r="H43" s="98"/>
      <c r="I43" s="98"/>
      <c r="J43" s="98"/>
    </row>
    <row r="44" spans="2:10" s="18" customFormat="1" ht="50.1" customHeight="1" x14ac:dyDescent="0.25">
      <c r="B44" s="96"/>
      <c r="C44" s="95"/>
      <c r="D44" s="96"/>
      <c r="E44" s="95"/>
      <c r="F44" s="96"/>
      <c r="G44" s="98"/>
      <c r="H44" s="98"/>
      <c r="I44" s="98"/>
      <c r="J44" s="95"/>
    </row>
    <row r="45" spans="2:10" s="18" customFormat="1" ht="50.1" customHeight="1" x14ac:dyDescent="0.25">
      <c r="B45" s="96"/>
      <c r="C45" s="95"/>
      <c r="D45" s="96"/>
      <c r="E45" s="95"/>
      <c r="F45" s="96"/>
      <c r="G45" s="98"/>
      <c r="H45" s="98"/>
      <c r="I45" s="98"/>
      <c r="J45" s="95"/>
    </row>
    <row r="46" spans="2:10" s="18" customFormat="1" ht="50.1" customHeight="1" x14ac:dyDescent="0.25">
      <c r="B46" s="96"/>
      <c r="C46" s="95"/>
      <c r="D46" s="96"/>
      <c r="E46" s="95"/>
      <c r="F46" s="96"/>
      <c r="G46" s="98"/>
      <c r="H46" s="98"/>
      <c r="I46" s="98"/>
      <c r="J46" s="95"/>
    </row>
    <row r="47" spans="2:10" s="18" customFormat="1" ht="50.1" customHeight="1" x14ac:dyDescent="0.25">
      <c r="B47" s="96"/>
      <c r="C47" s="95"/>
      <c r="D47" s="96"/>
      <c r="E47" s="95"/>
      <c r="F47" s="96"/>
      <c r="G47" s="98"/>
      <c r="H47" s="98"/>
      <c r="I47" s="98"/>
      <c r="J47" s="95"/>
    </row>
    <row r="48" spans="2:10" s="18" customFormat="1" ht="50.1" customHeight="1" x14ac:dyDescent="0.25">
      <c r="B48" s="96"/>
      <c r="C48" s="95"/>
      <c r="D48" s="96"/>
      <c r="E48" s="95"/>
      <c r="F48" s="97"/>
      <c r="G48" s="98"/>
      <c r="H48" s="98"/>
      <c r="I48" s="98"/>
      <c r="J48" s="95"/>
    </row>
    <row r="49" spans="2:10" s="18" customFormat="1" ht="50.1" customHeight="1" x14ac:dyDescent="0.25">
      <c r="B49" s="99"/>
      <c r="C49" s="95"/>
      <c r="D49" s="96"/>
      <c r="E49" s="95"/>
      <c r="F49" s="97"/>
      <c r="G49" s="98"/>
      <c r="H49" s="98"/>
      <c r="I49" s="98"/>
      <c r="J49" s="95"/>
    </row>
    <row r="50" spans="2:10" s="18" customFormat="1" ht="50.1" customHeight="1" x14ac:dyDescent="0.25">
      <c r="B50" s="96"/>
      <c r="C50" s="95"/>
      <c r="D50" s="96"/>
      <c r="E50" s="95"/>
      <c r="F50" s="96"/>
      <c r="G50" s="98"/>
      <c r="H50" s="98"/>
      <c r="I50" s="98"/>
      <c r="J50" s="95"/>
    </row>
    <row r="51" spans="2:10" s="18" customFormat="1" ht="50.1" customHeight="1" x14ac:dyDescent="0.25">
      <c r="B51" s="96"/>
      <c r="C51" s="95"/>
      <c r="D51" s="96"/>
      <c r="E51" s="95"/>
      <c r="F51" s="96"/>
      <c r="G51" s="98"/>
      <c r="H51" s="98"/>
      <c r="I51" s="98"/>
      <c r="J51" s="95"/>
    </row>
    <row r="52" spans="2:10" s="18" customFormat="1" ht="50.1" customHeight="1" x14ac:dyDescent="0.25">
      <c r="B52" s="96"/>
      <c r="C52" s="95"/>
      <c r="D52" s="96"/>
      <c r="E52" s="95"/>
      <c r="F52" s="96"/>
      <c r="G52" s="98"/>
      <c r="H52" s="98"/>
      <c r="I52" s="98"/>
      <c r="J52" s="95"/>
    </row>
    <row r="53" spans="2:10" s="18" customFormat="1" ht="48.75" customHeight="1" x14ac:dyDescent="0.25">
      <c r="B53" s="96"/>
      <c r="C53" s="95"/>
      <c r="D53" s="96"/>
      <c r="E53" s="95"/>
      <c r="F53" s="96"/>
      <c r="G53" s="98"/>
      <c r="H53" s="98"/>
      <c r="I53" s="98"/>
      <c r="J53" s="95"/>
    </row>
    <row r="54" spans="2:10" s="18" customFormat="1" ht="50.1" customHeight="1" x14ac:dyDescent="0.25">
      <c r="B54" s="96"/>
      <c r="C54" s="95"/>
      <c r="D54" s="96"/>
      <c r="E54" s="95"/>
      <c r="F54" s="96"/>
      <c r="G54" s="98"/>
      <c r="H54" s="98"/>
      <c r="I54" s="98"/>
      <c r="J54" s="95"/>
    </row>
    <row r="55" spans="2:10" s="18" customFormat="1" ht="50.1" customHeight="1" x14ac:dyDescent="0.25">
      <c r="B55" s="96"/>
      <c r="C55" s="95"/>
      <c r="D55" s="96"/>
      <c r="E55" s="95"/>
      <c r="F55" s="96"/>
      <c r="G55" s="98"/>
      <c r="H55" s="98"/>
      <c r="I55" s="98"/>
      <c r="J55" s="95"/>
    </row>
    <row r="56" spans="2:10" s="18" customFormat="1" ht="50.1" customHeight="1" x14ac:dyDescent="0.25">
      <c r="B56" s="96"/>
      <c r="C56" s="95"/>
      <c r="D56" s="96"/>
      <c r="E56" s="95"/>
      <c r="F56" s="96"/>
      <c r="G56" s="98"/>
      <c r="H56" s="98"/>
      <c r="I56" s="98"/>
      <c r="J56" s="95"/>
    </row>
    <row r="57" spans="2:10" s="18" customFormat="1" ht="50.1" customHeight="1" x14ac:dyDescent="0.25">
      <c r="B57" s="96"/>
      <c r="C57" s="95"/>
      <c r="D57" s="96"/>
      <c r="E57" s="95"/>
      <c r="F57" s="97"/>
      <c r="G57" s="98"/>
      <c r="H57" s="98"/>
      <c r="I57" s="98"/>
      <c r="J57" s="95"/>
    </row>
    <row r="58" spans="2:10" s="18" customFormat="1" ht="50.1" customHeight="1" x14ac:dyDescent="0.25">
      <c r="B58" s="99"/>
      <c r="C58" s="95"/>
      <c r="D58" s="96"/>
      <c r="E58" s="95"/>
      <c r="F58" s="97"/>
      <c r="G58" s="98"/>
      <c r="H58" s="98"/>
      <c r="I58" s="98"/>
      <c r="J58" s="95"/>
    </row>
    <row r="59" spans="2:10" s="18" customFormat="1" ht="50.1" customHeight="1" x14ac:dyDescent="0.25">
      <c r="B59" s="96"/>
      <c r="C59" s="95"/>
      <c r="D59" s="96"/>
      <c r="E59" s="95"/>
      <c r="F59" s="96"/>
      <c r="G59" s="98"/>
      <c r="H59" s="98"/>
      <c r="I59" s="98"/>
      <c r="J59" s="95"/>
    </row>
    <row r="60" spans="2:10" s="18" customFormat="1" ht="50.1" customHeight="1" x14ac:dyDescent="0.25">
      <c r="B60" s="96"/>
      <c r="C60" s="95"/>
      <c r="D60" s="96"/>
      <c r="E60" s="95"/>
      <c r="F60" s="96"/>
      <c r="G60" s="98"/>
      <c r="H60" s="98"/>
      <c r="I60" s="98"/>
      <c r="J60" s="95"/>
    </row>
    <row r="61" spans="2:10" s="18" customFormat="1" ht="50.1" customHeight="1" x14ac:dyDescent="0.25">
      <c r="B61" s="96"/>
      <c r="C61" s="95"/>
      <c r="D61" s="96"/>
      <c r="E61" s="95"/>
      <c r="F61" s="96"/>
      <c r="G61" s="98"/>
      <c r="H61" s="98"/>
      <c r="I61" s="98"/>
      <c r="J61" s="95"/>
    </row>
    <row r="62" spans="2:10" s="18" customFormat="1" ht="50.1" customHeight="1" x14ac:dyDescent="0.25">
      <c r="B62" s="96"/>
      <c r="C62" s="95"/>
      <c r="D62" s="96"/>
      <c r="E62" s="95"/>
      <c r="F62" s="96"/>
      <c r="G62" s="98"/>
      <c r="H62" s="98"/>
      <c r="I62" s="98"/>
      <c r="J62" s="95"/>
    </row>
    <row r="63" spans="2:10" s="18" customFormat="1" ht="50.1" customHeight="1" x14ac:dyDescent="0.25">
      <c r="B63" s="96"/>
      <c r="C63" s="95"/>
      <c r="D63" s="96"/>
      <c r="E63" s="95"/>
      <c r="F63" s="96"/>
      <c r="G63" s="98"/>
      <c r="H63" s="98"/>
      <c r="I63" s="98"/>
      <c r="J63" s="95"/>
    </row>
    <row r="64" spans="2:10" s="18" customFormat="1" ht="50.1" customHeight="1" x14ac:dyDescent="0.25">
      <c r="B64" s="96"/>
      <c r="C64" s="95"/>
      <c r="D64" s="96"/>
      <c r="E64" s="95"/>
      <c r="F64" s="97"/>
      <c r="G64" s="98"/>
      <c r="H64" s="98"/>
      <c r="I64" s="98"/>
      <c r="J64" s="95"/>
    </row>
    <row r="65" spans="2:10" s="18" customFormat="1" ht="50.1" customHeight="1" x14ac:dyDescent="0.25">
      <c r="B65" s="99"/>
      <c r="C65" s="95"/>
      <c r="D65" s="96"/>
      <c r="E65" s="95"/>
      <c r="F65" s="97"/>
      <c r="G65" s="98"/>
      <c r="H65" s="98"/>
      <c r="I65" s="98"/>
      <c r="J65" s="95"/>
    </row>
    <row r="66" spans="2:10" s="18" customFormat="1" ht="50.1" customHeight="1" x14ac:dyDescent="0.25">
      <c r="B66" s="96"/>
      <c r="C66" s="95"/>
      <c r="D66" s="96"/>
      <c r="E66" s="95"/>
      <c r="F66" s="96"/>
      <c r="G66" s="98"/>
      <c r="H66" s="98"/>
      <c r="I66" s="98"/>
      <c r="J66" s="95"/>
    </row>
    <row r="67" spans="2:10" s="18" customFormat="1" ht="50.1" customHeight="1" x14ac:dyDescent="0.25">
      <c r="B67" s="96"/>
      <c r="C67" s="95"/>
      <c r="D67" s="96"/>
      <c r="E67" s="95"/>
      <c r="F67" s="96"/>
      <c r="G67" s="98"/>
      <c r="H67" s="98"/>
      <c r="I67" s="98"/>
      <c r="J67" s="95"/>
    </row>
    <row r="68" spans="2:10" s="18" customFormat="1" ht="50.1" customHeight="1" x14ac:dyDescent="0.25">
      <c r="B68" s="96"/>
      <c r="C68" s="95"/>
      <c r="D68" s="96"/>
      <c r="E68" s="95"/>
      <c r="F68" s="96"/>
      <c r="G68" s="98"/>
      <c r="H68" s="98"/>
      <c r="I68" s="98"/>
      <c r="J68" s="95"/>
    </row>
    <row r="69" spans="2:10" s="18" customFormat="1" ht="50.1" customHeight="1" x14ac:dyDescent="0.25">
      <c r="B69" s="96"/>
      <c r="C69" s="95"/>
      <c r="D69" s="96"/>
      <c r="E69" s="95"/>
      <c r="F69" s="96"/>
      <c r="G69" s="98"/>
      <c r="H69" s="98"/>
      <c r="I69" s="98"/>
      <c r="J69" s="98"/>
    </row>
    <row r="70" spans="2:10" s="18" customFormat="1" ht="50.1" customHeight="1" x14ac:dyDescent="0.25">
      <c r="B70" s="96"/>
      <c r="C70" s="95"/>
      <c r="D70" s="96"/>
      <c r="E70" s="95"/>
      <c r="F70" s="96"/>
      <c r="G70" s="98"/>
      <c r="H70" s="98"/>
      <c r="I70" s="98"/>
      <c r="J70" s="98"/>
    </row>
    <row r="71" spans="2:10" s="18" customFormat="1" ht="50.1" customHeight="1" x14ac:dyDescent="0.25">
      <c r="B71" s="96"/>
      <c r="C71" s="95"/>
      <c r="D71" s="96"/>
      <c r="E71" s="95"/>
      <c r="F71" s="96"/>
      <c r="G71" s="98"/>
      <c r="H71" s="98"/>
      <c r="I71" s="98"/>
      <c r="J71" s="98"/>
    </row>
    <row r="72" spans="2:10" s="18" customFormat="1" ht="50.1" customHeight="1" x14ac:dyDescent="0.25">
      <c r="B72" s="96"/>
      <c r="C72" s="95"/>
      <c r="D72" s="96"/>
      <c r="E72" s="95"/>
      <c r="F72" s="96"/>
      <c r="G72" s="98"/>
      <c r="H72" s="98"/>
      <c r="I72" s="98"/>
      <c r="J72" s="95"/>
    </row>
    <row r="73" spans="2:10" s="18" customFormat="1" ht="50.1" customHeight="1" x14ac:dyDescent="0.25">
      <c r="B73" s="96"/>
      <c r="C73" s="95"/>
      <c r="D73" s="96"/>
      <c r="E73" s="95"/>
      <c r="F73" s="96"/>
      <c r="G73" s="98"/>
      <c r="H73" s="98"/>
      <c r="I73" s="98"/>
      <c r="J73" s="95"/>
    </row>
    <row r="74" spans="2:10" s="18" customFormat="1" ht="50.1" customHeight="1" x14ac:dyDescent="0.25">
      <c r="B74" s="96"/>
      <c r="C74" s="95"/>
      <c r="D74" s="96"/>
      <c r="E74" s="95"/>
      <c r="F74" s="97"/>
      <c r="G74" s="98"/>
      <c r="H74" s="98"/>
      <c r="I74" s="98"/>
      <c r="J74" s="95"/>
    </row>
    <row r="75" spans="2:10" s="18" customFormat="1" ht="50.1" customHeight="1" x14ac:dyDescent="0.25">
      <c r="B75" s="99"/>
      <c r="C75" s="95"/>
      <c r="D75" s="96"/>
      <c r="E75" s="95"/>
      <c r="F75" s="97"/>
      <c r="G75" s="98"/>
      <c r="H75" s="98"/>
      <c r="I75" s="98"/>
      <c r="J75" s="95"/>
    </row>
    <row r="76" spans="2:10" s="18" customFormat="1" ht="50.1" customHeight="1" x14ac:dyDescent="0.25">
      <c r="B76" s="96"/>
      <c r="C76" s="95"/>
      <c r="D76" s="96"/>
      <c r="E76" s="95"/>
      <c r="F76" s="96"/>
      <c r="G76" s="98"/>
      <c r="H76" s="98"/>
      <c r="I76" s="98"/>
      <c r="J76" s="95"/>
    </row>
    <row r="77" spans="2:10" s="18" customFormat="1" ht="50.1" customHeight="1" x14ac:dyDescent="0.25">
      <c r="B77" s="96"/>
      <c r="C77" s="95"/>
      <c r="D77" s="96"/>
      <c r="E77" s="95"/>
      <c r="F77" s="96"/>
      <c r="G77" s="98"/>
      <c r="H77" s="98"/>
      <c r="I77" s="98"/>
      <c r="J77" s="95"/>
    </row>
    <row r="78" spans="2:10" s="18" customFormat="1" ht="50.1" customHeight="1" x14ac:dyDescent="0.25">
      <c r="B78" s="96"/>
      <c r="C78" s="95"/>
      <c r="D78" s="96"/>
      <c r="E78" s="95"/>
      <c r="F78" s="96"/>
      <c r="G78" s="98"/>
      <c r="H78" s="98"/>
      <c r="I78" s="98"/>
      <c r="J78" s="95"/>
    </row>
    <row r="79" spans="2:10" s="18" customFormat="1" ht="50.1" customHeight="1" x14ac:dyDescent="0.25">
      <c r="B79" s="96"/>
      <c r="C79" s="95"/>
      <c r="D79" s="96"/>
      <c r="E79" s="95"/>
      <c r="F79" s="96"/>
      <c r="G79" s="98"/>
      <c r="H79" s="98"/>
      <c r="I79" s="98"/>
      <c r="J79" s="95"/>
    </row>
    <row r="80" spans="2:10" s="18" customFormat="1" ht="50.1" customHeight="1" x14ac:dyDescent="0.25">
      <c r="B80" s="96"/>
      <c r="C80" s="95"/>
      <c r="D80" s="96"/>
      <c r="E80" s="95"/>
      <c r="F80" s="96"/>
      <c r="G80" s="98"/>
      <c r="H80" s="98"/>
      <c r="I80" s="98"/>
      <c r="J80" s="95"/>
    </row>
    <row r="81" spans="2:10" s="18" customFormat="1" ht="50.1" customHeight="1" x14ac:dyDescent="0.25">
      <c r="B81" s="96"/>
      <c r="C81" s="95"/>
      <c r="D81" s="96"/>
      <c r="E81" s="95"/>
      <c r="F81" s="97"/>
      <c r="G81" s="98"/>
      <c r="H81" s="98"/>
      <c r="I81" s="98"/>
      <c r="J81" s="95"/>
    </row>
    <row r="82" spans="2:10" s="18" customFormat="1" ht="50.1" customHeight="1" x14ac:dyDescent="0.25">
      <c r="B82" s="99"/>
      <c r="C82" s="95"/>
      <c r="D82" s="96"/>
      <c r="E82" s="95"/>
      <c r="F82" s="97"/>
      <c r="G82" s="98"/>
      <c r="H82" s="98"/>
      <c r="I82" s="98"/>
      <c r="J82" s="95"/>
    </row>
    <row r="83" spans="2:10" s="18" customFormat="1" ht="50.1" customHeight="1" x14ac:dyDescent="0.25">
      <c r="B83" s="96"/>
      <c r="C83" s="95"/>
      <c r="D83" s="96"/>
      <c r="E83" s="95"/>
      <c r="F83" s="96"/>
      <c r="G83" s="98"/>
      <c r="H83" s="98"/>
      <c r="I83" s="98"/>
      <c r="J83" s="95"/>
    </row>
    <row r="84" spans="2:10" s="18" customFormat="1" ht="50.1" customHeight="1" x14ac:dyDescent="0.25">
      <c r="B84" s="96"/>
      <c r="C84" s="95"/>
      <c r="D84" s="96"/>
      <c r="E84" s="95"/>
      <c r="F84" s="96"/>
      <c r="G84" s="98"/>
      <c r="H84" s="98"/>
      <c r="I84" s="98"/>
      <c r="J84" s="95"/>
    </row>
    <row r="85" spans="2:10" s="18" customFormat="1" ht="50.1" customHeight="1" x14ac:dyDescent="0.25">
      <c r="B85" s="96"/>
      <c r="C85" s="95"/>
      <c r="D85" s="96"/>
      <c r="E85" s="95"/>
      <c r="F85" s="96"/>
      <c r="G85" s="98"/>
      <c r="H85" s="98"/>
      <c r="I85" s="98"/>
      <c r="J85" s="95"/>
    </row>
    <row r="86" spans="2:10" s="18" customFormat="1" ht="50.1" customHeight="1" x14ac:dyDescent="0.25">
      <c r="B86" s="96"/>
      <c r="C86" s="95"/>
      <c r="D86" s="96"/>
      <c r="E86" s="95"/>
      <c r="F86" s="96"/>
      <c r="G86" s="98"/>
      <c r="H86" s="98"/>
      <c r="I86" s="98"/>
      <c r="J86" s="98"/>
    </row>
    <row r="87" spans="2:10" s="18" customFormat="1" ht="50.1" customHeight="1" x14ac:dyDescent="0.25">
      <c r="B87" s="96"/>
      <c r="C87" s="95"/>
      <c r="D87" s="96"/>
      <c r="E87" s="95"/>
      <c r="F87" s="96"/>
      <c r="G87" s="98"/>
      <c r="H87" s="98"/>
      <c r="I87" s="98"/>
      <c r="J87" s="95"/>
    </row>
    <row r="88" spans="2:10" s="18" customFormat="1" ht="50.1" customHeight="1" x14ac:dyDescent="0.25">
      <c r="B88" s="96"/>
      <c r="C88" s="95"/>
      <c r="D88" s="96"/>
      <c r="E88" s="95"/>
      <c r="F88" s="96"/>
      <c r="G88" s="98"/>
      <c r="H88" s="98"/>
      <c r="I88" s="98"/>
      <c r="J88" s="95"/>
    </row>
    <row r="89" spans="2:10" s="18" customFormat="1" ht="50.1" customHeight="1" x14ac:dyDescent="0.25">
      <c r="B89" s="96"/>
      <c r="C89" s="95"/>
      <c r="D89" s="96"/>
      <c r="E89" s="95"/>
      <c r="F89" s="96"/>
      <c r="G89" s="98"/>
      <c r="H89" s="98"/>
      <c r="I89" s="98"/>
      <c r="J89" s="98"/>
    </row>
    <row r="90" spans="2:10" s="18" customFormat="1" ht="50.1" customHeight="1" x14ac:dyDescent="0.25">
      <c r="B90" s="96"/>
      <c r="C90" s="95"/>
      <c r="D90" s="96"/>
      <c r="E90" s="95"/>
      <c r="F90" s="96"/>
      <c r="G90" s="98"/>
      <c r="H90" s="98"/>
      <c r="I90" s="98"/>
      <c r="J90" s="98"/>
    </row>
    <row r="91" spans="2:10" s="18" customFormat="1" ht="50.1" customHeight="1" x14ac:dyDescent="0.25">
      <c r="B91" s="100"/>
      <c r="C91" s="95"/>
      <c r="D91" s="101"/>
      <c r="E91" s="1"/>
      <c r="F91" s="101"/>
      <c r="G91" s="1"/>
      <c r="H91" s="1"/>
      <c r="I91" s="1"/>
      <c r="J91" s="1"/>
    </row>
    <row r="92" spans="2:10" s="18" customFormat="1" x14ac:dyDescent="0.25">
      <c r="B92" s="100"/>
      <c r="C92" s="95"/>
      <c r="D92" s="101"/>
      <c r="E92" s="1"/>
      <c r="F92" s="101"/>
      <c r="G92" s="1"/>
      <c r="H92" s="1"/>
      <c r="I92" s="1"/>
      <c r="J92" s="1"/>
    </row>
    <row r="93" spans="2:10" s="18" customFormat="1" x14ac:dyDescent="0.25">
      <c r="B93" s="100"/>
      <c r="C93" s="102"/>
      <c r="D93" s="101"/>
      <c r="E93" s="1"/>
      <c r="F93" s="101"/>
      <c r="G93" s="1"/>
      <c r="H93" s="1"/>
      <c r="I93" s="1"/>
      <c r="J93" s="1"/>
    </row>
  </sheetData>
  <sheetProtection algorithmName="SHA-512" hashValue="R3fAdn8slaVra7SA/uea8bNDuIFP8NXrCuIrFTp3yH0yD5GrSeOhj9LawlTyBA2s4oNypGOAXCpsFl2BH16UdQ==" saltValue="//XJkvgwc+wKPlbh2U8/ig==" spinCount="100000" sheet="1" selectLockedCells="1"/>
  <mergeCells count="5">
    <mergeCell ref="B21:L27"/>
    <mergeCell ref="B1:C1"/>
    <mergeCell ref="B5:L5"/>
    <mergeCell ref="B3:C3"/>
    <mergeCell ref="B4:C4"/>
  </mergeCells>
  <phoneticPr fontId="16" type="noConversion"/>
  <printOptions horizontalCentered="1" verticalCentered="1"/>
  <pageMargins left="0.23622047244094491" right="0.23622047244094491" top="0.35433070866141736" bottom="0.35433070866141736" header="0.31496062992125984" footer="0.31496062992125984"/>
  <pageSetup paperSize="5" scale="23"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B26F1-07A7-4EF4-B3CC-A029092942FD}">
  <sheetPr codeName="Sheet13">
    <tabColor rgb="FF589199"/>
    <pageSetUpPr fitToPage="1"/>
  </sheetPr>
  <dimension ref="B1:U58"/>
  <sheetViews>
    <sheetView showGridLines="0" zoomScale="110" zoomScaleNormal="110" workbookViewId="0">
      <selection activeCell="C45" sqref="C45"/>
    </sheetView>
  </sheetViews>
  <sheetFormatPr defaultRowHeight="14.25" x14ac:dyDescent="0.2"/>
  <cols>
    <col min="1" max="1" width="2.625" customWidth="1"/>
    <col min="2" max="2" width="10.625" customWidth="1"/>
    <col min="3" max="3" width="22.375" customWidth="1"/>
    <col min="4" max="4" width="10.375" customWidth="1"/>
    <col min="5" max="5" width="11.5" customWidth="1"/>
    <col min="6" max="6" width="8.5" customWidth="1"/>
  </cols>
  <sheetData>
    <row r="1" spans="2:21" ht="15" thickBot="1" x14ac:dyDescent="0.25"/>
    <row r="2" spans="2:21" ht="24.75" customHeight="1" x14ac:dyDescent="0.2">
      <c r="B2" s="527" t="s">
        <v>211</v>
      </c>
      <c r="C2" s="528"/>
      <c r="D2" s="528"/>
      <c r="E2" s="528"/>
      <c r="F2" s="528"/>
      <c r="G2" s="528"/>
      <c r="H2" s="528"/>
      <c r="I2" s="528"/>
      <c r="J2" s="529"/>
      <c r="L2" s="526" t="s">
        <v>313</v>
      </c>
      <c r="M2" s="526"/>
      <c r="N2" s="526"/>
      <c r="O2" s="526"/>
      <c r="P2" s="526"/>
      <c r="Q2" s="526"/>
      <c r="R2" s="526"/>
      <c r="S2" s="526"/>
      <c r="T2" s="526"/>
      <c r="U2" s="526"/>
    </row>
    <row r="3" spans="2:21" ht="42" customHeight="1" thickBot="1" x14ac:dyDescent="0.25">
      <c r="B3" s="209"/>
      <c r="C3" s="530" t="s">
        <v>314</v>
      </c>
      <c r="D3" s="530"/>
      <c r="E3" s="530"/>
      <c r="F3" s="530"/>
      <c r="G3" s="530"/>
      <c r="H3" s="530"/>
      <c r="I3" s="530"/>
      <c r="J3" s="531"/>
      <c r="L3" s="526"/>
      <c r="M3" s="526"/>
      <c r="N3" s="526"/>
      <c r="O3" s="526"/>
      <c r="P3" s="526"/>
      <c r="Q3" s="526"/>
      <c r="R3" s="526"/>
      <c r="S3" s="526"/>
      <c r="T3" s="526"/>
      <c r="U3" s="526"/>
    </row>
    <row r="4" spans="2:21" ht="40.5" customHeight="1" x14ac:dyDescent="0.2">
      <c r="B4" s="532" t="s">
        <v>347</v>
      </c>
      <c r="C4" s="532" t="s">
        <v>212</v>
      </c>
      <c r="D4" s="532" t="s">
        <v>316</v>
      </c>
      <c r="E4" s="532" t="s">
        <v>532</v>
      </c>
      <c r="F4" s="532" t="s">
        <v>348</v>
      </c>
      <c r="G4" s="210" t="s">
        <v>213</v>
      </c>
      <c r="H4" s="210" t="s">
        <v>214</v>
      </c>
      <c r="I4" s="210" t="s">
        <v>215</v>
      </c>
      <c r="J4" s="210" t="s">
        <v>531</v>
      </c>
      <c r="L4" s="526" t="s">
        <v>315</v>
      </c>
      <c r="M4" s="526"/>
      <c r="N4" s="526"/>
      <c r="O4" s="526"/>
      <c r="P4" s="526"/>
      <c r="Q4" s="526"/>
      <c r="R4" s="526"/>
      <c r="S4" s="526"/>
      <c r="T4" s="526"/>
      <c r="U4" s="526"/>
    </row>
    <row r="5" spans="2:21" ht="25.5" customHeight="1" thickBot="1" x14ac:dyDescent="0.25">
      <c r="B5" s="533"/>
      <c r="C5" s="533"/>
      <c r="D5" s="533"/>
      <c r="E5" s="533"/>
      <c r="F5" s="533"/>
      <c r="G5" s="211" t="s">
        <v>312</v>
      </c>
      <c r="H5" s="211" t="s">
        <v>312</v>
      </c>
      <c r="I5" s="211" t="s">
        <v>312</v>
      </c>
      <c r="J5" s="211" t="s">
        <v>312</v>
      </c>
      <c r="L5" s="526"/>
      <c r="M5" s="526"/>
      <c r="N5" s="526"/>
      <c r="O5" s="526"/>
      <c r="P5" s="526"/>
      <c r="Q5" s="526"/>
      <c r="R5" s="526"/>
      <c r="S5" s="526"/>
      <c r="T5" s="526"/>
      <c r="U5" s="526"/>
    </row>
    <row r="6" spans="2:21" ht="20.25" customHeight="1" thickTop="1" x14ac:dyDescent="0.2">
      <c r="B6" s="340"/>
      <c r="C6" s="343"/>
      <c r="D6" s="343"/>
      <c r="E6" s="343"/>
      <c r="F6" s="343"/>
      <c r="G6" s="343"/>
      <c r="H6" s="343"/>
      <c r="I6" s="437"/>
      <c r="J6" s="344"/>
    </row>
    <row r="7" spans="2:21" ht="20.25" customHeight="1" x14ac:dyDescent="0.2">
      <c r="B7" s="341" t="s">
        <v>216</v>
      </c>
      <c r="C7" s="345" t="s">
        <v>216</v>
      </c>
      <c r="D7" s="345" t="s">
        <v>216</v>
      </c>
      <c r="E7" s="343"/>
      <c r="F7" s="345" t="s">
        <v>216</v>
      </c>
      <c r="G7" s="345"/>
      <c r="H7" s="345"/>
      <c r="I7" s="438"/>
      <c r="J7" s="346"/>
    </row>
    <row r="8" spans="2:21" ht="20.25" customHeight="1" x14ac:dyDescent="0.2">
      <c r="B8" s="341" t="s">
        <v>216</v>
      </c>
      <c r="C8" s="345" t="s">
        <v>216</v>
      </c>
      <c r="D8" s="345" t="s">
        <v>216</v>
      </c>
      <c r="E8" s="343"/>
      <c r="F8" s="345" t="s">
        <v>216</v>
      </c>
      <c r="G8" s="345"/>
      <c r="H8" s="345"/>
      <c r="I8" s="438"/>
      <c r="J8" s="346"/>
    </row>
    <row r="9" spans="2:21" ht="20.25" customHeight="1" x14ac:dyDescent="0.2">
      <c r="B9" s="341"/>
      <c r="C9" s="345"/>
      <c r="D9" s="345"/>
      <c r="E9" s="343"/>
      <c r="F9" s="345"/>
      <c r="G9" s="345"/>
      <c r="H9" s="345"/>
      <c r="I9" s="438"/>
      <c r="J9" s="346"/>
    </row>
    <row r="10" spans="2:21" ht="20.25" customHeight="1" x14ac:dyDescent="0.2">
      <c r="B10" s="341"/>
      <c r="C10" s="345"/>
      <c r="D10" s="345"/>
      <c r="E10" s="343"/>
      <c r="F10" s="345"/>
      <c r="G10" s="345"/>
      <c r="H10" s="345"/>
      <c r="I10" s="438"/>
      <c r="J10" s="346"/>
    </row>
    <row r="11" spans="2:21" ht="20.25" customHeight="1" x14ac:dyDescent="0.2">
      <c r="B11" s="341"/>
      <c r="C11" s="345"/>
      <c r="D11" s="345"/>
      <c r="E11" s="343"/>
      <c r="F11" s="345"/>
      <c r="G11" s="345"/>
      <c r="H11" s="345"/>
      <c r="I11" s="438"/>
      <c r="J11" s="346"/>
    </row>
    <row r="12" spans="2:21" ht="20.25" customHeight="1" x14ac:dyDescent="0.2">
      <c r="B12" s="341"/>
      <c r="C12" s="345"/>
      <c r="D12" s="345"/>
      <c r="E12" s="343"/>
      <c r="F12" s="345"/>
      <c r="G12" s="345"/>
      <c r="H12" s="345"/>
      <c r="I12" s="438"/>
      <c r="J12" s="346"/>
    </row>
    <row r="13" spans="2:21" ht="20.25" customHeight="1" x14ac:dyDescent="0.2">
      <c r="B13" s="341"/>
      <c r="C13" s="345"/>
      <c r="D13" s="345"/>
      <c r="E13" s="343"/>
      <c r="F13" s="345"/>
      <c r="G13" s="345"/>
      <c r="H13" s="345"/>
      <c r="I13" s="438"/>
      <c r="J13" s="346"/>
    </row>
    <row r="14" spans="2:21" ht="20.25" customHeight="1" x14ac:dyDescent="0.2">
      <c r="B14" s="341"/>
      <c r="C14" s="345"/>
      <c r="D14" s="345"/>
      <c r="E14" s="343"/>
      <c r="F14" s="345"/>
      <c r="G14" s="345"/>
      <c r="H14" s="345"/>
      <c r="I14" s="438"/>
      <c r="J14" s="346"/>
    </row>
    <row r="15" spans="2:21" ht="20.25" customHeight="1" x14ac:dyDescent="0.2">
      <c r="B15" s="341"/>
      <c r="C15" s="345"/>
      <c r="D15" s="345"/>
      <c r="E15" s="343"/>
      <c r="F15" s="345"/>
      <c r="G15" s="345"/>
      <c r="H15" s="345"/>
      <c r="I15" s="438"/>
      <c r="J15" s="346"/>
    </row>
    <row r="16" spans="2:21" ht="20.25" customHeight="1" x14ac:dyDescent="0.2">
      <c r="B16" s="341"/>
      <c r="C16" s="345"/>
      <c r="D16" s="345"/>
      <c r="E16" s="343"/>
      <c r="F16" s="345"/>
      <c r="G16" s="345"/>
      <c r="H16" s="345"/>
      <c r="I16" s="438"/>
      <c r="J16" s="346"/>
    </row>
    <row r="17" spans="2:10" ht="20.25" customHeight="1" x14ac:dyDescent="0.2">
      <c r="B17" s="341"/>
      <c r="C17" s="345"/>
      <c r="D17" s="345"/>
      <c r="E17" s="343"/>
      <c r="F17" s="345"/>
      <c r="G17" s="345"/>
      <c r="H17" s="345"/>
      <c r="I17" s="438"/>
      <c r="J17" s="346"/>
    </row>
    <row r="18" spans="2:10" ht="20.25" customHeight="1" x14ac:dyDescent="0.2">
      <c r="B18" s="341"/>
      <c r="C18" s="345"/>
      <c r="D18" s="345"/>
      <c r="E18" s="343"/>
      <c r="F18" s="345"/>
      <c r="G18" s="345"/>
      <c r="H18" s="345"/>
      <c r="I18" s="438"/>
      <c r="J18" s="346"/>
    </row>
    <row r="19" spans="2:10" ht="20.25" customHeight="1" x14ac:dyDescent="0.2">
      <c r="B19" s="341"/>
      <c r="C19" s="345"/>
      <c r="D19" s="345"/>
      <c r="E19" s="343"/>
      <c r="F19" s="345"/>
      <c r="G19" s="345"/>
      <c r="H19" s="345"/>
      <c r="I19" s="438"/>
      <c r="J19" s="346"/>
    </row>
    <row r="20" spans="2:10" ht="20.25" customHeight="1" x14ac:dyDescent="0.2">
      <c r="B20" s="341"/>
      <c r="C20" s="345"/>
      <c r="D20" s="345"/>
      <c r="E20" s="343"/>
      <c r="F20" s="345"/>
      <c r="G20" s="345"/>
      <c r="H20" s="345"/>
      <c r="I20" s="438"/>
      <c r="J20" s="346"/>
    </row>
    <row r="21" spans="2:10" ht="20.25" customHeight="1" x14ac:dyDescent="0.2">
      <c r="B21" s="341"/>
      <c r="C21" s="345"/>
      <c r="D21" s="345"/>
      <c r="E21" s="343"/>
      <c r="F21" s="345"/>
      <c r="G21" s="345"/>
      <c r="H21" s="345"/>
      <c r="I21" s="438"/>
      <c r="J21" s="346"/>
    </row>
    <row r="22" spans="2:10" ht="20.25" customHeight="1" x14ac:dyDescent="0.2">
      <c r="B22" s="341"/>
      <c r="C22" s="345"/>
      <c r="D22" s="345"/>
      <c r="E22" s="343"/>
      <c r="F22" s="345"/>
      <c r="G22" s="345"/>
      <c r="H22" s="345"/>
      <c r="I22" s="438"/>
      <c r="J22" s="346"/>
    </row>
    <row r="23" spans="2:10" ht="20.25" customHeight="1" x14ac:dyDescent="0.2">
      <c r="B23" s="341"/>
      <c r="C23" s="345"/>
      <c r="D23" s="345"/>
      <c r="E23" s="343"/>
      <c r="F23" s="345"/>
      <c r="G23" s="345"/>
      <c r="H23" s="345"/>
      <c r="I23" s="438"/>
      <c r="J23" s="346"/>
    </row>
    <row r="24" spans="2:10" ht="20.25" customHeight="1" x14ac:dyDescent="0.2">
      <c r="B24" s="341"/>
      <c r="C24" s="345"/>
      <c r="D24" s="345"/>
      <c r="E24" s="343"/>
      <c r="F24" s="345"/>
      <c r="G24" s="345"/>
      <c r="H24" s="345"/>
      <c r="I24" s="438"/>
      <c r="J24" s="346"/>
    </row>
    <row r="25" spans="2:10" ht="20.25" customHeight="1" x14ac:dyDescent="0.2">
      <c r="B25" s="341"/>
      <c r="C25" s="345"/>
      <c r="D25" s="345"/>
      <c r="E25" s="343"/>
      <c r="F25" s="345"/>
      <c r="G25" s="345"/>
      <c r="H25" s="345"/>
      <c r="I25" s="438"/>
      <c r="J25" s="346"/>
    </row>
    <row r="26" spans="2:10" ht="20.25" customHeight="1" x14ac:dyDescent="0.2">
      <c r="B26" s="341"/>
      <c r="C26" s="345"/>
      <c r="D26" s="345"/>
      <c r="E26" s="343"/>
      <c r="F26" s="345"/>
      <c r="G26" s="345"/>
      <c r="H26" s="345"/>
      <c r="I26" s="438"/>
      <c r="J26" s="346"/>
    </row>
    <row r="27" spans="2:10" ht="20.25" customHeight="1" x14ac:dyDescent="0.2">
      <c r="B27" s="341"/>
      <c r="C27" s="345"/>
      <c r="D27" s="345"/>
      <c r="E27" s="343"/>
      <c r="F27" s="345"/>
      <c r="G27" s="345"/>
      <c r="H27" s="345"/>
      <c r="I27" s="438"/>
      <c r="J27" s="346"/>
    </row>
    <row r="28" spans="2:10" ht="20.25" customHeight="1" x14ac:dyDescent="0.2">
      <c r="B28" s="341"/>
      <c r="C28" s="345"/>
      <c r="D28" s="345"/>
      <c r="E28" s="343"/>
      <c r="F28" s="345"/>
      <c r="G28" s="345"/>
      <c r="H28" s="345"/>
      <c r="I28" s="438"/>
      <c r="J28" s="346"/>
    </row>
    <row r="29" spans="2:10" ht="20.25" customHeight="1" x14ac:dyDescent="0.2">
      <c r="B29" s="341"/>
      <c r="C29" s="345"/>
      <c r="D29" s="345"/>
      <c r="E29" s="343"/>
      <c r="F29" s="345"/>
      <c r="G29" s="345"/>
      <c r="H29" s="345"/>
      <c r="I29" s="438"/>
      <c r="J29" s="346"/>
    </row>
    <row r="30" spans="2:10" ht="20.25" customHeight="1" x14ac:dyDescent="0.2">
      <c r="B30" s="341"/>
      <c r="C30" s="345"/>
      <c r="D30" s="345"/>
      <c r="E30" s="343"/>
      <c r="F30" s="345"/>
      <c r="G30" s="345"/>
      <c r="H30" s="345"/>
      <c r="I30" s="438"/>
      <c r="J30" s="346"/>
    </row>
    <row r="31" spans="2:10" ht="20.25" customHeight="1" x14ac:dyDescent="0.2">
      <c r="B31" s="341"/>
      <c r="C31" s="345"/>
      <c r="D31" s="345"/>
      <c r="E31" s="343"/>
      <c r="F31" s="345"/>
      <c r="G31" s="345"/>
      <c r="H31" s="345"/>
      <c r="I31" s="438"/>
      <c r="J31" s="346"/>
    </row>
    <row r="32" spans="2:10" ht="20.25" customHeight="1" x14ac:dyDescent="0.2">
      <c r="B32" s="341"/>
      <c r="C32" s="345"/>
      <c r="D32" s="345"/>
      <c r="E32" s="343"/>
      <c r="F32" s="345"/>
      <c r="G32" s="345"/>
      <c r="H32" s="345"/>
      <c r="I32" s="438"/>
      <c r="J32" s="346"/>
    </row>
    <row r="33" spans="2:10" ht="20.25" customHeight="1" x14ac:dyDescent="0.2">
      <c r="B33" s="341"/>
      <c r="C33" s="345"/>
      <c r="D33" s="345"/>
      <c r="E33" s="343"/>
      <c r="F33" s="345"/>
      <c r="G33" s="345"/>
      <c r="H33" s="345"/>
      <c r="I33" s="438"/>
      <c r="J33" s="346"/>
    </row>
    <row r="34" spans="2:10" ht="20.25" customHeight="1" x14ac:dyDescent="0.2">
      <c r="B34" s="341"/>
      <c r="C34" s="345"/>
      <c r="D34" s="345"/>
      <c r="E34" s="343"/>
      <c r="F34" s="345"/>
      <c r="G34" s="345"/>
      <c r="H34" s="345"/>
      <c r="I34" s="438"/>
      <c r="J34" s="346"/>
    </row>
    <row r="35" spans="2:10" ht="20.25" customHeight="1" x14ac:dyDescent="0.2">
      <c r="B35" s="341"/>
      <c r="C35" s="345"/>
      <c r="D35" s="345"/>
      <c r="E35" s="343"/>
      <c r="F35" s="345"/>
      <c r="G35" s="345"/>
      <c r="H35" s="345"/>
      <c r="I35" s="438"/>
      <c r="J35" s="346"/>
    </row>
    <row r="36" spans="2:10" ht="20.25" customHeight="1" x14ac:dyDescent="0.2">
      <c r="B36" s="341"/>
      <c r="C36" s="345"/>
      <c r="D36" s="345"/>
      <c r="E36" s="343"/>
      <c r="F36" s="345"/>
      <c r="G36" s="345"/>
      <c r="H36" s="345"/>
      <c r="I36" s="438"/>
      <c r="J36" s="346"/>
    </row>
    <row r="37" spans="2:10" ht="20.25" customHeight="1" x14ac:dyDescent="0.2">
      <c r="B37" s="341" t="s">
        <v>216</v>
      </c>
      <c r="C37" s="345" t="s">
        <v>216</v>
      </c>
      <c r="D37" s="345" t="s">
        <v>216</v>
      </c>
      <c r="E37" s="343"/>
      <c r="F37" s="345" t="s">
        <v>216</v>
      </c>
      <c r="G37" s="345"/>
      <c r="H37" s="345"/>
      <c r="I37" s="438"/>
      <c r="J37" s="346"/>
    </row>
    <row r="38" spans="2:10" ht="20.25" customHeight="1" x14ac:dyDescent="0.2">
      <c r="B38" s="341" t="s">
        <v>216</v>
      </c>
      <c r="C38" s="345" t="s">
        <v>216</v>
      </c>
      <c r="D38" s="345" t="s">
        <v>216</v>
      </c>
      <c r="E38" s="343"/>
      <c r="F38" s="345" t="s">
        <v>216</v>
      </c>
      <c r="G38" s="345"/>
      <c r="H38" s="345"/>
      <c r="I38" s="438"/>
      <c r="J38" s="346"/>
    </row>
    <row r="39" spans="2:10" ht="20.25" customHeight="1" x14ac:dyDescent="0.2">
      <c r="B39" s="341" t="s">
        <v>216</v>
      </c>
      <c r="C39" s="345" t="s">
        <v>216</v>
      </c>
      <c r="D39" s="345" t="s">
        <v>216</v>
      </c>
      <c r="E39" s="343"/>
      <c r="F39" s="345" t="s">
        <v>216</v>
      </c>
      <c r="G39" s="345"/>
      <c r="H39" s="345"/>
      <c r="I39" s="438"/>
      <c r="J39" s="346"/>
    </row>
    <row r="40" spans="2:10" ht="20.25" customHeight="1" x14ac:dyDescent="0.2">
      <c r="B40" s="341" t="s">
        <v>216</v>
      </c>
      <c r="C40" s="345" t="s">
        <v>216</v>
      </c>
      <c r="D40" s="345" t="s">
        <v>216</v>
      </c>
      <c r="E40" s="343"/>
      <c r="F40" s="345" t="s">
        <v>216</v>
      </c>
      <c r="G40" s="345"/>
      <c r="H40" s="345"/>
      <c r="I40" s="438"/>
      <c r="J40" s="346"/>
    </row>
    <row r="41" spans="2:10" ht="20.25" customHeight="1" x14ac:dyDescent="0.2">
      <c r="B41" s="341"/>
      <c r="C41" s="345"/>
      <c r="D41" s="345"/>
      <c r="E41" s="343"/>
      <c r="F41" s="345"/>
      <c r="G41" s="345"/>
      <c r="H41" s="345"/>
      <c r="I41" s="438"/>
      <c r="J41" s="346"/>
    </row>
    <row r="42" spans="2:10" ht="20.25" customHeight="1" x14ac:dyDescent="0.2">
      <c r="B42" s="341"/>
      <c r="C42" s="345"/>
      <c r="D42" s="345"/>
      <c r="E42" s="343"/>
      <c r="F42" s="345"/>
      <c r="G42" s="345"/>
      <c r="H42" s="345"/>
      <c r="I42" s="438"/>
      <c r="J42" s="346"/>
    </row>
    <row r="43" spans="2:10" ht="20.25" customHeight="1" x14ac:dyDescent="0.2">
      <c r="B43" s="341"/>
      <c r="C43" s="345"/>
      <c r="D43" s="345"/>
      <c r="E43" s="343"/>
      <c r="F43" s="345"/>
      <c r="G43" s="345"/>
      <c r="H43" s="345"/>
      <c r="I43" s="438"/>
      <c r="J43" s="346"/>
    </row>
    <row r="44" spans="2:10" ht="20.25" customHeight="1" x14ac:dyDescent="0.2">
      <c r="B44" s="341"/>
      <c r="C44" s="345"/>
      <c r="D44" s="345"/>
      <c r="E44" s="343"/>
      <c r="F44" s="345"/>
      <c r="G44" s="345"/>
      <c r="H44" s="345"/>
      <c r="I44" s="438"/>
      <c r="J44" s="346"/>
    </row>
    <row r="45" spans="2:10" ht="20.25" customHeight="1" x14ac:dyDescent="0.2">
      <c r="B45" s="341"/>
      <c r="C45" s="345"/>
      <c r="D45" s="345"/>
      <c r="E45" s="343"/>
      <c r="F45" s="345"/>
      <c r="G45" s="345"/>
      <c r="H45" s="345"/>
      <c r="I45" s="438"/>
      <c r="J45" s="346"/>
    </row>
    <row r="46" spans="2:10" ht="20.25" customHeight="1" x14ac:dyDescent="0.2">
      <c r="B46" s="341"/>
      <c r="C46" s="345"/>
      <c r="D46" s="345"/>
      <c r="E46" s="343"/>
      <c r="F46" s="345"/>
      <c r="G46" s="345"/>
      <c r="H46" s="345"/>
      <c r="I46" s="438"/>
      <c r="J46" s="346"/>
    </row>
    <row r="47" spans="2:10" ht="20.25" customHeight="1" x14ac:dyDescent="0.2">
      <c r="B47" s="341"/>
      <c r="C47" s="345"/>
      <c r="D47" s="345"/>
      <c r="E47" s="343"/>
      <c r="F47" s="345"/>
      <c r="G47" s="345"/>
      <c r="H47" s="345"/>
      <c r="I47" s="438"/>
      <c r="J47" s="346"/>
    </row>
    <row r="48" spans="2:10" ht="20.25" customHeight="1" x14ac:dyDescent="0.2">
      <c r="B48" s="341"/>
      <c r="C48" s="345"/>
      <c r="D48" s="345"/>
      <c r="E48" s="343"/>
      <c r="F48" s="345"/>
      <c r="G48" s="345"/>
      <c r="H48" s="345"/>
      <c r="I48" s="438"/>
      <c r="J48" s="346"/>
    </row>
    <row r="49" spans="2:10" ht="20.25" customHeight="1" x14ac:dyDescent="0.2">
      <c r="B49" s="341"/>
      <c r="C49" s="345"/>
      <c r="D49" s="345"/>
      <c r="E49" s="343"/>
      <c r="F49" s="345"/>
      <c r="G49" s="345"/>
      <c r="H49" s="345"/>
      <c r="I49" s="438"/>
      <c r="J49" s="346"/>
    </row>
    <row r="50" spans="2:10" ht="20.25" customHeight="1" x14ac:dyDescent="0.2">
      <c r="B50" s="341"/>
      <c r="C50" s="345"/>
      <c r="D50" s="345"/>
      <c r="E50" s="343"/>
      <c r="F50" s="345"/>
      <c r="G50" s="345"/>
      <c r="H50" s="345"/>
      <c r="I50" s="438"/>
      <c r="J50" s="346"/>
    </row>
    <row r="51" spans="2:10" ht="20.25" customHeight="1" x14ac:dyDescent="0.2">
      <c r="B51" s="341"/>
      <c r="C51" s="345"/>
      <c r="D51" s="345"/>
      <c r="E51" s="343"/>
      <c r="F51" s="345"/>
      <c r="G51" s="345"/>
      <c r="H51" s="345"/>
      <c r="I51" s="438"/>
      <c r="J51" s="346"/>
    </row>
    <row r="52" spans="2:10" ht="20.25" customHeight="1" x14ac:dyDescent="0.2">
      <c r="B52" s="341" t="s">
        <v>216</v>
      </c>
      <c r="C52" s="345" t="s">
        <v>216</v>
      </c>
      <c r="D52" s="345" t="s">
        <v>216</v>
      </c>
      <c r="E52" s="343"/>
      <c r="F52" s="345" t="s">
        <v>216</v>
      </c>
      <c r="G52" s="345"/>
      <c r="H52" s="345"/>
      <c r="I52" s="438"/>
      <c r="J52" s="346"/>
    </row>
    <row r="53" spans="2:10" ht="20.25" customHeight="1" x14ac:dyDescent="0.2">
      <c r="B53" s="341" t="s">
        <v>216</v>
      </c>
      <c r="C53" s="345" t="s">
        <v>216</v>
      </c>
      <c r="D53" s="345" t="s">
        <v>216</v>
      </c>
      <c r="E53" s="343"/>
      <c r="F53" s="345" t="s">
        <v>216</v>
      </c>
      <c r="G53" s="345"/>
      <c r="H53" s="345"/>
      <c r="I53" s="438"/>
      <c r="J53" s="346"/>
    </row>
    <row r="54" spans="2:10" ht="20.25" customHeight="1" x14ac:dyDescent="0.2">
      <c r="B54" s="341" t="s">
        <v>216</v>
      </c>
      <c r="C54" s="345" t="s">
        <v>216</v>
      </c>
      <c r="D54" s="345" t="s">
        <v>216</v>
      </c>
      <c r="E54" s="343"/>
      <c r="F54" s="345" t="s">
        <v>216</v>
      </c>
      <c r="G54" s="345"/>
      <c r="H54" s="345"/>
      <c r="I54" s="438"/>
      <c r="J54" s="346"/>
    </row>
    <row r="55" spans="2:10" ht="20.25" customHeight="1" x14ac:dyDescent="0.2">
      <c r="B55" s="341" t="s">
        <v>216</v>
      </c>
      <c r="C55" s="345" t="s">
        <v>216</v>
      </c>
      <c r="D55" s="345" t="s">
        <v>216</v>
      </c>
      <c r="E55" s="343"/>
      <c r="F55" s="345" t="s">
        <v>216</v>
      </c>
      <c r="G55" s="345"/>
      <c r="H55" s="345"/>
      <c r="I55" s="438"/>
      <c r="J55" s="346"/>
    </row>
    <row r="56" spans="2:10" ht="20.25" customHeight="1" thickBot="1" x14ac:dyDescent="0.25">
      <c r="B56" s="342" t="s">
        <v>216</v>
      </c>
      <c r="C56" s="347" t="s">
        <v>216</v>
      </c>
      <c r="D56" s="347" t="s">
        <v>216</v>
      </c>
      <c r="E56" s="347"/>
      <c r="F56" s="347" t="s">
        <v>216</v>
      </c>
      <c r="G56" s="347"/>
      <c r="H56" s="347"/>
      <c r="I56" s="439"/>
      <c r="J56" s="348"/>
    </row>
    <row r="58" spans="2:10" ht="38.25" customHeight="1" x14ac:dyDescent="0.2"/>
  </sheetData>
  <sheetProtection algorithmName="SHA-512" hashValue="5ioGdRjvBWVFpcvPv8CYVrnVrwcrSUmYFxBc/B7/fcdmsIcJUfnv98v4DieCRAGq1cqUbcGjwqidcw1AC9T7bQ==" saltValue="pQ4vfEeEGdoikAmA5rIpfw==" spinCount="100000" sheet="1" selectLockedCells="1"/>
  <mergeCells count="9">
    <mergeCell ref="L2:U3"/>
    <mergeCell ref="L4:U5"/>
    <mergeCell ref="B2:J2"/>
    <mergeCell ref="C3:J3"/>
    <mergeCell ref="B4:B5"/>
    <mergeCell ref="C4:C5"/>
    <mergeCell ref="D4:D5"/>
    <mergeCell ref="E4:E5"/>
    <mergeCell ref="F4:F5"/>
  </mergeCells>
  <dataValidations count="4">
    <dataValidation type="list" allowBlank="1" showInputMessage="1" showErrorMessage="1" sqref="B6:B56" xr:uid="{3E6F0D3A-42E9-445B-9C3C-DA82893200EE}">
      <formula1>"Manager,Supervisor,worker"</formula1>
    </dataValidation>
    <dataValidation type="list" allowBlank="1" showInputMessage="1" showErrorMessage="1" sqref="D6:D56" xr:uid="{88E924D6-D3F6-47E8-9328-F1418BCE1761}">
      <formula1>"Permanent,Part-time,Seasonal,Temporary"</formula1>
    </dataValidation>
    <dataValidation type="list" allowBlank="1" showInputMessage="1" showErrorMessage="1" sqref="G6:J56" xr:uid="{0D862552-3B62-493A-9600-786796067A22}">
      <formula1>"YES,NO"</formula1>
    </dataValidation>
    <dataValidation type="list" allowBlank="1" showInputMessage="1" showErrorMessage="1" sqref="E6:E56" xr:uid="{9AECB245-4D91-48DA-9C02-6ECE763F6FFA}">
      <formula1>"#1,#2,#3,#4,#5,#6,#7,#8,#9,#10"</formula1>
    </dataValidation>
  </dataValidations>
  <pageMargins left="0.7" right="0.7" top="0.75" bottom="0.75" header="0.3" footer="0.3"/>
  <pageSetup paperSize="5" scale="83"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ECAA6-12E1-4554-B351-4679F42D76DC}">
  <sheetPr codeName="Sheet15">
    <tabColor theme="6" tint="-0.249977111117893"/>
    <pageSetUpPr fitToPage="1"/>
  </sheetPr>
  <dimension ref="B1:I45"/>
  <sheetViews>
    <sheetView showGridLines="0" zoomScaleNormal="100" workbookViewId="0">
      <selection activeCell="I6" sqref="I6"/>
    </sheetView>
  </sheetViews>
  <sheetFormatPr defaultRowHeight="14.25" x14ac:dyDescent="0.2"/>
  <cols>
    <col min="1" max="1" width="2.625" customWidth="1"/>
    <col min="2" max="2" width="11" customWidth="1"/>
    <col min="3" max="3" width="14.875" customWidth="1"/>
    <col min="4" max="4" width="55.75" customWidth="1"/>
    <col min="5" max="5" width="10" customWidth="1"/>
    <col min="6" max="6" width="11" customWidth="1"/>
    <col min="7" max="7" width="8.375" customWidth="1"/>
    <col min="8" max="8" width="5" style="367" hidden="1" customWidth="1"/>
    <col min="9" max="9" width="55.625" customWidth="1"/>
  </cols>
  <sheetData>
    <row r="1" spans="2:9" ht="15" customHeight="1" thickBot="1" x14ac:dyDescent="0.25"/>
    <row r="2" spans="2:9" ht="24.75" customHeight="1" thickTop="1" x14ac:dyDescent="0.2">
      <c r="B2" s="534" t="s">
        <v>353</v>
      </c>
      <c r="C2" s="535"/>
      <c r="D2" s="535"/>
      <c r="E2" s="535"/>
      <c r="F2" s="535"/>
      <c r="G2" s="535"/>
      <c r="H2" s="535"/>
      <c r="I2" s="536"/>
    </row>
    <row r="3" spans="2:9" ht="63.95" customHeight="1" x14ac:dyDescent="0.2">
      <c r="B3" s="400"/>
      <c r="C3" s="537" t="s">
        <v>542</v>
      </c>
      <c r="D3" s="538"/>
      <c r="E3" s="538"/>
      <c r="F3" s="538"/>
      <c r="G3" s="538"/>
      <c r="H3" s="538"/>
      <c r="I3" s="539"/>
    </row>
    <row r="4" spans="2:9" ht="15" customHeight="1" thickBot="1" x14ac:dyDescent="0.25">
      <c r="B4" s="385"/>
      <c r="C4" s="538"/>
      <c r="D4" s="538"/>
      <c r="E4" s="538"/>
      <c r="F4" s="538"/>
      <c r="G4" s="538"/>
      <c r="H4" s="538"/>
      <c r="I4" s="539"/>
    </row>
    <row r="5" spans="2:9" ht="32.25" thickBot="1" x14ac:dyDescent="0.25">
      <c r="B5" s="386" t="s">
        <v>332</v>
      </c>
      <c r="C5" s="350" t="s">
        <v>354</v>
      </c>
      <c r="D5" s="349" t="s">
        <v>331</v>
      </c>
      <c r="E5" s="350" t="s">
        <v>333</v>
      </c>
      <c r="F5" s="350" t="s">
        <v>334</v>
      </c>
      <c r="G5" s="350" t="s">
        <v>28</v>
      </c>
      <c r="I5" s="394" t="s">
        <v>292</v>
      </c>
    </row>
    <row r="6" spans="2:9" ht="69.75" customHeight="1" thickTop="1" x14ac:dyDescent="0.2">
      <c r="B6" s="387">
        <v>1.1000000000000001</v>
      </c>
      <c r="C6" s="365" t="s">
        <v>464</v>
      </c>
      <c r="D6" s="355" t="s">
        <v>317</v>
      </c>
      <c r="E6" s="415"/>
      <c r="F6" s="421"/>
      <c r="G6" s="395">
        <f t="shared" ref="G6:G11" si="0">IFERROR(E6/(E6+F6),0)</f>
        <v>0</v>
      </c>
      <c r="H6" s="367" t="str">
        <f>IF(G6&lt;10%,"0",IF(G6&lt;30%,"1",IF(G6&lt;50%,"2",IF(G6&lt;70%,"3",IF(G6&lt;90%,"4",IF(G6&lt;=100%,"5"))))))</f>
        <v>0</v>
      </c>
      <c r="I6" s="431"/>
    </row>
    <row r="7" spans="2:9" ht="75.75" customHeight="1" x14ac:dyDescent="0.2">
      <c r="B7" s="388">
        <v>1.2</v>
      </c>
      <c r="C7" s="357" t="s">
        <v>461</v>
      </c>
      <c r="D7" s="356" t="s">
        <v>329</v>
      </c>
      <c r="E7" s="416"/>
      <c r="F7" s="422"/>
      <c r="G7" s="396">
        <f t="shared" si="0"/>
        <v>0</v>
      </c>
      <c r="H7" s="367" t="str">
        <f>IF(G7&lt;10%,"0",IF(G7&lt;30%,"1",IF(G7&lt;50%,"2",IF(G7&lt;70%,"3",IF(G7&lt;90%,"4",IF(G7&lt;=100%,"5"))))))</f>
        <v>0</v>
      </c>
      <c r="I7" s="432"/>
    </row>
    <row r="8" spans="2:9" ht="81.75" customHeight="1" x14ac:dyDescent="0.2">
      <c r="B8" s="388">
        <v>1.2</v>
      </c>
      <c r="C8" s="357" t="s">
        <v>465</v>
      </c>
      <c r="D8" s="356" t="s">
        <v>329</v>
      </c>
      <c r="E8" s="416"/>
      <c r="F8" s="422"/>
      <c r="G8" s="396">
        <f t="shared" si="0"/>
        <v>0</v>
      </c>
      <c r="H8" s="367" t="str">
        <f>IF(G8&lt;10%,"0",IF(G8&lt;30%,"1",IF(G8&lt;50%,"2",IF(G8&lt;70%,"3",IF(G8&lt;90%,"4",IF(G8&lt;=100%,"5"))))))</f>
        <v>0</v>
      </c>
      <c r="I8" s="432"/>
    </row>
    <row r="9" spans="2:9" ht="78" customHeight="1" x14ac:dyDescent="0.2">
      <c r="B9" s="388">
        <v>1.2</v>
      </c>
      <c r="C9" s="357" t="s">
        <v>358</v>
      </c>
      <c r="D9" s="356" t="s">
        <v>329</v>
      </c>
      <c r="E9" s="416"/>
      <c r="F9" s="422"/>
      <c r="G9" s="396">
        <f t="shared" si="0"/>
        <v>0</v>
      </c>
      <c r="H9" s="367" t="str">
        <f>IF(G9&lt;10%,"0",IF(G9&lt;30%,"1",IF(G9&lt;50%,"2",IF(G9&lt;70%,"3",IF(G9&lt;90%,"4",IF(G9&lt;=100%,"5"))))))</f>
        <v>0</v>
      </c>
      <c r="I9" s="432"/>
    </row>
    <row r="10" spans="2:9" ht="69.95" customHeight="1" x14ac:dyDescent="0.2">
      <c r="B10" s="389">
        <v>1.3</v>
      </c>
      <c r="C10" s="358" t="s">
        <v>358</v>
      </c>
      <c r="D10" s="360" t="s">
        <v>339</v>
      </c>
      <c r="E10" s="417"/>
      <c r="F10" s="423"/>
      <c r="G10" s="397">
        <f t="shared" si="0"/>
        <v>0</v>
      </c>
      <c r="H10" s="367" t="str">
        <f>IF(G10&lt;17%,"0",IF(G10&lt;49%,"1",IF(G10&lt;83%,"2",IF(G10&lt;=100%,"3"))))</f>
        <v>0</v>
      </c>
      <c r="I10" s="432"/>
    </row>
    <row r="11" spans="2:9" ht="72.75" customHeight="1" x14ac:dyDescent="0.2">
      <c r="B11" s="388" t="s">
        <v>359</v>
      </c>
      <c r="C11" s="357" t="s">
        <v>462</v>
      </c>
      <c r="D11" s="356" t="s">
        <v>475</v>
      </c>
      <c r="E11" s="416"/>
      <c r="F11" s="422"/>
      <c r="G11" s="396">
        <f t="shared" si="0"/>
        <v>0</v>
      </c>
      <c r="H11" s="367" t="str">
        <f>IF(G11&lt;12.5%,"0",IF(G11&lt;37.5%,"1",IF(G11&lt;62.5%,"2",IF(G11&lt;87.5%,"3",IF(G11&lt;=100%,"4")))))</f>
        <v>0</v>
      </c>
      <c r="I11" s="432"/>
    </row>
    <row r="12" spans="2:9" ht="72.75" customHeight="1" x14ac:dyDescent="0.2">
      <c r="B12" s="389" t="s">
        <v>360</v>
      </c>
      <c r="C12" s="358" t="s">
        <v>358</v>
      </c>
      <c r="D12" s="360" t="s">
        <v>375</v>
      </c>
      <c r="E12" s="417"/>
      <c r="F12" s="423"/>
      <c r="G12" s="397">
        <f>IFERROR(E12/(E12+F12),0)</f>
        <v>0</v>
      </c>
      <c r="H12" s="367" t="str">
        <f>IF(G12&lt;12.5%,"0",IF(G12&lt;37.5%,"1",IF(G12&lt;62.5%,"2",IF(G12&lt;87.5%,"3",IF(G12&lt;=100%,"4")))))</f>
        <v>0</v>
      </c>
      <c r="I12" s="432"/>
    </row>
    <row r="13" spans="2:9" ht="72.75" customHeight="1" x14ac:dyDescent="0.2">
      <c r="B13" s="389">
        <v>1.5</v>
      </c>
      <c r="C13" s="358" t="s">
        <v>463</v>
      </c>
      <c r="D13" s="360" t="s">
        <v>357</v>
      </c>
      <c r="E13" s="417"/>
      <c r="F13" s="423"/>
      <c r="G13" s="397">
        <f>IFERROR(E13/(E13+F13),0)</f>
        <v>0</v>
      </c>
      <c r="H13" s="367" t="str">
        <f>IF(G13&lt;5%,"0",IF(G13&lt;15%,"1",IF(G13&lt;25%,"2",IF(G13&lt;35%,"3",IF(G13&lt;45%,"4",IF(G13&lt;55%,"5",IF(G13&lt;65%,"6",IF(G13&lt;75%,"7",IF(G13&lt;85%,"8",IF(G13&lt;95%,"9",IF(G13&lt;=100%,"10")))))))))))</f>
        <v>0</v>
      </c>
      <c r="I13" s="432"/>
    </row>
    <row r="14" spans="2:9" ht="69.95" customHeight="1" x14ac:dyDescent="0.2">
      <c r="B14" s="388">
        <v>1.6</v>
      </c>
      <c r="C14" s="357" t="s">
        <v>461</v>
      </c>
      <c r="D14" s="356" t="s">
        <v>318</v>
      </c>
      <c r="E14" s="416"/>
      <c r="F14" s="422"/>
      <c r="G14" s="396">
        <f t="shared" ref="G14:G44" si="1">IFERROR(E14/(E14+F14),0)</f>
        <v>0</v>
      </c>
      <c r="H14" s="367" t="str">
        <f>IF(G14&lt;17%,"0",IF(G14&lt;49%,"1",IF(G14&lt;83%,"2",IF(G14&lt;=100%,"3"))))</f>
        <v>0</v>
      </c>
      <c r="I14" s="432"/>
    </row>
    <row r="15" spans="2:9" ht="69.95" customHeight="1" x14ac:dyDescent="0.2">
      <c r="B15" s="388">
        <v>1.7</v>
      </c>
      <c r="C15" s="357" t="s">
        <v>464</v>
      </c>
      <c r="D15" s="356" t="s">
        <v>319</v>
      </c>
      <c r="E15" s="416"/>
      <c r="F15" s="422"/>
      <c r="G15" s="396">
        <f t="shared" si="1"/>
        <v>0</v>
      </c>
      <c r="H15" s="367" t="str">
        <f>IF(G15&lt;10%,"0",IF(G15&lt;30%,"1",IF(G15&lt;50%,"2",IF(G15&lt;70%,"3",IF(G15&lt;90%,"4",IF(G15&lt;=100%,"5"))))))</f>
        <v>0</v>
      </c>
      <c r="I15" s="432"/>
    </row>
    <row r="16" spans="2:9" ht="69.95" customHeight="1" x14ac:dyDescent="0.2">
      <c r="B16" s="388">
        <v>2.2000000000000002</v>
      </c>
      <c r="C16" s="357" t="s">
        <v>462</v>
      </c>
      <c r="D16" s="356" t="s">
        <v>320</v>
      </c>
      <c r="E16" s="416"/>
      <c r="F16" s="422"/>
      <c r="G16" s="396">
        <f t="shared" si="1"/>
        <v>0</v>
      </c>
      <c r="H16" s="367" t="str">
        <f>IF(G16&lt;10%,"0",IF(G16&lt;30%,"1",IF(G16&lt;50%,"2",IF(G16&lt;70%,"3",IF(G16&lt;90%,"4",IF(G16&lt;=100%,"5"))))))</f>
        <v>0</v>
      </c>
      <c r="I16" s="432"/>
    </row>
    <row r="17" spans="2:9" ht="69.95" customHeight="1" x14ac:dyDescent="0.2">
      <c r="B17" s="390">
        <v>2.2999999999999998</v>
      </c>
      <c r="C17" s="359" t="s">
        <v>463</v>
      </c>
      <c r="D17" s="361" t="s">
        <v>335</v>
      </c>
      <c r="E17" s="418"/>
      <c r="F17" s="424"/>
      <c r="G17" s="397">
        <f t="shared" si="1"/>
        <v>0</v>
      </c>
      <c r="H17" s="367" t="str">
        <f>IF(G17&lt;12.5%,"0",IF(G17&lt;37.5%,"1",IF(G17&lt;62.5%,"2",IF(G17&lt;87.5%,"3",IF(G17&lt;=100%,"4")))))</f>
        <v>0</v>
      </c>
      <c r="I17" s="432"/>
    </row>
    <row r="18" spans="2:9" ht="69.95" customHeight="1" x14ac:dyDescent="0.2">
      <c r="B18" s="389">
        <v>2.5</v>
      </c>
      <c r="C18" s="358" t="s">
        <v>465</v>
      </c>
      <c r="D18" s="360" t="s">
        <v>374</v>
      </c>
      <c r="E18" s="417"/>
      <c r="F18" s="423"/>
      <c r="G18" s="397">
        <f t="shared" si="1"/>
        <v>0</v>
      </c>
      <c r="H18" s="367" t="str">
        <f>IF(G18&lt;33%,"0",IF(G18&lt;67%,"1",IF(G18&lt;=100%,"2")))</f>
        <v>0</v>
      </c>
      <c r="I18" s="432"/>
    </row>
    <row r="19" spans="2:9" ht="69.95" customHeight="1" x14ac:dyDescent="0.2">
      <c r="B19" s="388">
        <v>2.6</v>
      </c>
      <c r="C19" s="357" t="s">
        <v>464</v>
      </c>
      <c r="D19" s="356" t="s">
        <v>321</v>
      </c>
      <c r="E19" s="416"/>
      <c r="F19" s="422"/>
      <c r="G19" s="396">
        <f t="shared" si="1"/>
        <v>0</v>
      </c>
      <c r="H19" s="367" t="str">
        <f>IF(G19&lt;10%,"0",IF(G19&lt;30%,"1",IF(G19&lt;50%,"2",IF(G19&lt;70%,"3",IF(G19&lt;90%,"4",IF(G19&lt;=100%,"5"))))))</f>
        <v>0</v>
      </c>
      <c r="I19" s="432"/>
    </row>
    <row r="20" spans="2:9" ht="92.25" customHeight="1" x14ac:dyDescent="0.2">
      <c r="B20" s="388">
        <v>2.8</v>
      </c>
      <c r="C20" s="357" t="s">
        <v>358</v>
      </c>
      <c r="D20" s="364" t="s">
        <v>361</v>
      </c>
      <c r="E20" s="416"/>
      <c r="F20" s="422"/>
      <c r="G20" s="397">
        <f t="shared" si="1"/>
        <v>0</v>
      </c>
      <c r="H20" s="367" t="str">
        <f>IF(G20&lt;10%,"0",IF(G20&lt;30%,"1",IF(G20&lt;50%,"2",IF(G20&lt;70%,"3",IF(G20&lt;90%,"4",IF(G20&lt;=100%,"5"))))))</f>
        <v>0</v>
      </c>
      <c r="I20" s="432"/>
    </row>
    <row r="21" spans="2:9" ht="69.95" customHeight="1" x14ac:dyDescent="0.2">
      <c r="B21" s="391" t="s">
        <v>362</v>
      </c>
      <c r="C21" s="357" t="s">
        <v>358</v>
      </c>
      <c r="D21" s="364" t="s">
        <v>340</v>
      </c>
      <c r="E21" s="416"/>
      <c r="F21" s="422"/>
      <c r="G21" s="397">
        <f t="shared" si="1"/>
        <v>0</v>
      </c>
      <c r="H21" s="367" t="str">
        <f>IF(G21&lt;10%,"0",IF(G21&lt;30%,"1",IF(G21&lt;50%,"2",IF(G21&lt;70%,"3",IF(G21&lt;90%,"4",IF(G21&lt;=100%,"5"))))))</f>
        <v>0</v>
      </c>
      <c r="I21" s="432"/>
    </row>
    <row r="22" spans="2:9" ht="97.5" customHeight="1" x14ac:dyDescent="0.2">
      <c r="B22" s="388">
        <v>2.13</v>
      </c>
      <c r="C22" s="357" t="s">
        <v>358</v>
      </c>
      <c r="D22" s="364" t="s">
        <v>363</v>
      </c>
      <c r="E22" s="416"/>
      <c r="F22" s="422"/>
      <c r="G22" s="397">
        <f t="shared" si="1"/>
        <v>0</v>
      </c>
      <c r="H22" s="367" t="str">
        <f>IF(G22&lt;17%,"0",IF(G22&lt;49%,"1",IF(G22&lt;83%,"2",IF(G22&lt;=100%,"3"))))</f>
        <v>0</v>
      </c>
      <c r="I22" s="432"/>
    </row>
    <row r="23" spans="2:9" ht="69.95" customHeight="1" x14ac:dyDescent="0.2">
      <c r="B23" s="388">
        <v>3.3</v>
      </c>
      <c r="C23" s="357" t="s">
        <v>358</v>
      </c>
      <c r="D23" s="364" t="s">
        <v>341</v>
      </c>
      <c r="E23" s="416"/>
      <c r="F23" s="422"/>
      <c r="G23" s="397">
        <f t="shared" si="1"/>
        <v>0</v>
      </c>
      <c r="H23" s="367" t="str">
        <f>IF(G23&lt;10%,"0",IF(G23&lt;30%,"1",IF(G23&lt;50%,"2",IF(G23&lt;70%,"3",IF(G23&lt;90%,"4",IF(G23&lt;=100%,"5"))))))</f>
        <v>0</v>
      </c>
      <c r="I23" s="432"/>
    </row>
    <row r="24" spans="2:9" ht="69.95" customHeight="1" x14ac:dyDescent="0.2">
      <c r="B24" s="389">
        <v>3.4</v>
      </c>
      <c r="C24" s="441" t="s">
        <v>466</v>
      </c>
      <c r="D24" s="360" t="s">
        <v>356</v>
      </c>
      <c r="E24" s="417"/>
      <c r="F24" s="423"/>
      <c r="G24" s="397">
        <f t="shared" si="1"/>
        <v>0</v>
      </c>
      <c r="H24" s="367" t="str">
        <f>IF(G24&lt;12.5%,"0",IF(G24&lt;37.5%,"1",IF(G24&lt;62.5%,"2",IF(G24&lt;87.5%,"3",IF(G24&lt;=100%,"4")))))</f>
        <v>0</v>
      </c>
      <c r="I24" s="432"/>
    </row>
    <row r="25" spans="2:9" ht="69.95" customHeight="1" x14ac:dyDescent="0.2">
      <c r="B25" s="388">
        <v>3.9</v>
      </c>
      <c r="C25" s="357" t="s">
        <v>358</v>
      </c>
      <c r="D25" s="364" t="s">
        <v>342</v>
      </c>
      <c r="E25" s="416"/>
      <c r="F25" s="422"/>
      <c r="G25" s="397">
        <f t="shared" si="1"/>
        <v>0</v>
      </c>
      <c r="H25" s="367" t="str">
        <f>IF(G25&lt;33%,"0",IF(G25&lt;67%,"1",IF(G25&lt;=100%,"2")))</f>
        <v>0</v>
      </c>
      <c r="I25" s="432"/>
    </row>
    <row r="26" spans="2:9" ht="69.95" customHeight="1" x14ac:dyDescent="0.2">
      <c r="B26" s="388">
        <v>3.14</v>
      </c>
      <c r="C26" s="357" t="s">
        <v>470</v>
      </c>
      <c r="D26" s="356" t="s">
        <v>322</v>
      </c>
      <c r="E26" s="416"/>
      <c r="F26" s="422"/>
      <c r="G26" s="396">
        <f t="shared" si="1"/>
        <v>0</v>
      </c>
      <c r="H26" s="367" t="str">
        <f>IF(G26&lt;17%,"0",IF(G26&lt;49%,"1",IF(G26&lt;83%,"2",IF(G26&lt;=100%,"3"))))</f>
        <v>0</v>
      </c>
      <c r="I26" s="432"/>
    </row>
    <row r="27" spans="2:9" ht="120.75" customHeight="1" x14ac:dyDescent="0.2">
      <c r="B27" s="389">
        <v>4.2</v>
      </c>
      <c r="C27" s="358" t="s">
        <v>465</v>
      </c>
      <c r="D27" s="360" t="s">
        <v>495</v>
      </c>
      <c r="E27" s="417"/>
      <c r="F27" s="423"/>
      <c r="G27" s="397">
        <f t="shared" si="1"/>
        <v>0</v>
      </c>
      <c r="H27" s="367" t="str">
        <f>IF(G27&lt;5%,"0",IF(G27&lt;15%,"1",IF(G27&lt;25%,"2",IF(G27&lt;35%,"3",IF(G27&lt;45%,"4",IF(G27&lt;55%,"5",IF(G27&lt;65%,"6",IF(G27&lt;75%,"7",IF(G27&lt;85%,"8",IF(G27&lt;95%,"9",IF(G27&lt;=100%,"10")))))))))))</f>
        <v>0</v>
      </c>
      <c r="I27" s="432"/>
    </row>
    <row r="28" spans="2:9" ht="96.75" customHeight="1" x14ac:dyDescent="0.2">
      <c r="B28" s="390">
        <v>4.4000000000000004</v>
      </c>
      <c r="C28" s="359" t="s">
        <v>463</v>
      </c>
      <c r="D28" s="361" t="s">
        <v>373</v>
      </c>
      <c r="E28" s="418"/>
      <c r="F28" s="424"/>
      <c r="G28" s="397">
        <f t="shared" si="1"/>
        <v>0</v>
      </c>
      <c r="H28" s="367" t="str">
        <f>IF(G28&lt;5%,"0",IF(G28&lt;15%,"1",IF(G28&lt;25%,"2",IF(G28&lt;35%,"3",IF(G28&lt;45%,"4",IF(G28&lt;55%,"5",IF(G28&lt;65%,"6",IF(G28&lt;75%,"7",IF(G28&lt;85%,"8",IF(G28&lt;95%,"9",IF(G28&lt;=100%,"10")))))))))))</f>
        <v>0</v>
      </c>
      <c r="I28" s="432"/>
    </row>
    <row r="29" spans="2:9" ht="69.95" customHeight="1" x14ac:dyDescent="0.2">
      <c r="B29" s="389">
        <v>4.5999999999999996</v>
      </c>
      <c r="C29" s="358" t="s">
        <v>463</v>
      </c>
      <c r="D29" s="360" t="s">
        <v>336</v>
      </c>
      <c r="E29" s="417"/>
      <c r="F29" s="423"/>
      <c r="G29" s="397">
        <f t="shared" si="1"/>
        <v>0</v>
      </c>
      <c r="H29" s="367" t="str">
        <f>IF(G29&lt;10%,"0",IF(G29&lt;30%,"1",IF(G29&lt;50%,"2",IF(G29&lt;70%,"3",IF(G29&lt;90%,"4",IF(G29&lt;=100%,"5"))))))</f>
        <v>0</v>
      </c>
      <c r="I29" s="432"/>
    </row>
    <row r="30" spans="2:9" ht="81" customHeight="1" x14ac:dyDescent="0.2">
      <c r="B30" s="388">
        <v>4.7</v>
      </c>
      <c r="C30" s="357" t="s">
        <v>472</v>
      </c>
      <c r="D30" s="364" t="s">
        <v>364</v>
      </c>
      <c r="E30" s="416"/>
      <c r="F30" s="422"/>
      <c r="G30" s="397">
        <f t="shared" si="1"/>
        <v>0</v>
      </c>
      <c r="H30" s="367" t="str">
        <f>IF(G30&lt;5%,"0",IF(G30&lt;15%,"1",IF(G30&lt;25%,"2",IF(G30&lt;35%,"3",IF(G30&lt;45%,"4",IF(G30&lt;55%,"5",IF(G30&lt;65%,"6",IF(G30&lt;75%,"7",IF(G30&lt;85%,"8",IF(G30&lt;95%,"9",IF(G30&lt;=100%,"10")))))))))))</f>
        <v>0</v>
      </c>
      <c r="I30" s="432"/>
    </row>
    <row r="31" spans="2:9" ht="69.95" customHeight="1" x14ac:dyDescent="0.2">
      <c r="B31" s="388">
        <v>4.9000000000000004</v>
      </c>
      <c r="C31" s="357" t="s">
        <v>462</v>
      </c>
      <c r="D31" s="356" t="s">
        <v>323</v>
      </c>
      <c r="E31" s="416"/>
      <c r="F31" s="422"/>
      <c r="G31" s="396">
        <f t="shared" si="1"/>
        <v>0</v>
      </c>
      <c r="H31" s="367" t="str">
        <f>IF(G31&lt;12.5%,"0",IF(G31&lt;37.5%,"1",IF(G31&lt;62.5%,"2",IF(G31&lt;87.5%,"3",IF(G31&lt;=100%,"4")))))</f>
        <v>0</v>
      </c>
      <c r="I31" s="432"/>
    </row>
    <row r="32" spans="2:9" ht="79.5" customHeight="1" x14ac:dyDescent="0.2">
      <c r="B32" s="389" t="s">
        <v>365</v>
      </c>
      <c r="C32" s="358" t="s">
        <v>463</v>
      </c>
      <c r="D32" s="360" t="s">
        <v>473</v>
      </c>
      <c r="E32" s="417"/>
      <c r="F32" s="423"/>
      <c r="G32" s="397">
        <f t="shared" si="1"/>
        <v>0</v>
      </c>
      <c r="H32" s="367" t="str">
        <f>IF(G32&lt;17%,"0",IF(G32&lt;49%,"1",IF(G32&lt;83%,"2",IF(G32&lt;=100%,"3"))))</f>
        <v>0</v>
      </c>
      <c r="I32" s="432"/>
    </row>
    <row r="33" spans="2:9" ht="69.95" customHeight="1" x14ac:dyDescent="0.2">
      <c r="B33" s="389" t="s">
        <v>366</v>
      </c>
      <c r="C33" s="358" t="s">
        <v>465</v>
      </c>
      <c r="D33" s="360" t="s">
        <v>337</v>
      </c>
      <c r="E33" s="417"/>
      <c r="F33" s="423"/>
      <c r="G33" s="397">
        <f t="shared" si="1"/>
        <v>0</v>
      </c>
      <c r="H33" s="367" t="str">
        <f>IF(G33&lt;17%,"0",IF(G33&lt;49%,"1",IF(G33&lt;83%,"2",IF(G33&lt;=100%,"3"))))</f>
        <v>0</v>
      </c>
      <c r="I33" s="432"/>
    </row>
    <row r="34" spans="2:9" ht="76.5" customHeight="1" x14ac:dyDescent="0.2">
      <c r="B34" s="389">
        <v>5.5</v>
      </c>
      <c r="C34" s="358" t="s">
        <v>471</v>
      </c>
      <c r="D34" s="360" t="s">
        <v>338</v>
      </c>
      <c r="E34" s="417"/>
      <c r="F34" s="423"/>
      <c r="G34" s="397">
        <f t="shared" si="1"/>
        <v>0</v>
      </c>
      <c r="H34" s="367" t="str">
        <f>IF(G34&lt;10%,"0",IF(G34&lt;30%,"1",IF(G34&lt;50%,"2",IF(G34&lt;70%,"3",IF(G34&lt;90%,"4",IF(G34&lt;=100%,"5"))))))</f>
        <v>0</v>
      </c>
      <c r="I34" s="432"/>
    </row>
    <row r="35" spans="2:9" ht="57.75" customHeight="1" x14ac:dyDescent="0.2">
      <c r="B35" s="388">
        <v>5.6</v>
      </c>
      <c r="C35" s="357" t="s">
        <v>461</v>
      </c>
      <c r="D35" s="356" t="s">
        <v>324</v>
      </c>
      <c r="E35" s="416"/>
      <c r="F35" s="422"/>
      <c r="G35" s="396">
        <f t="shared" si="1"/>
        <v>0</v>
      </c>
      <c r="H35" s="367" t="str">
        <f>IF(G35&lt;10%,"0",IF(G35&lt;30%,"1",IF(G35&lt;50%,"2",IF(G35&lt;70%,"3",IF(G35&lt;90%,"4",IF(G35&lt;=100%,"5"))))))</f>
        <v>0</v>
      </c>
      <c r="I35" s="432"/>
    </row>
    <row r="36" spans="2:9" ht="69.95" customHeight="1" x14ac:dyDescent="0.2">
      <c r="B36" s="388">
        <v>5.7</v>
      </c>
      <c r="C36" s="442" t="s">
        <v>355</v>
      </c>
      <c r="D36" s="356" t="s">
        <v>325</v>
      </c>
      <c r="E36" s="416"/>
      <c r="F36" s="422"/>
      <c r="G36" s="396">
        <f t="shared" si="1"/>
        <v>0</v>
      </c>
      <c r="H36" s="367" t="str">
        <f>IF(G36&lt;5%,"0",IF(G36&lt;15%,"1",IF(G36&lt;25%,"2",IF(G36&lt;35%,"3",IF(G36&lt;45%,"4",IF(G36&lt;55%,"5",IF(G36&lt;65%,"6",IF(G36&lt;75%,"7",IF(G36&lt;85%,"8",IF(G36&lt;95%,"9",IF(G36&lt;=100%,"10")))))))))))</f>
        <v>0</v>
      </c>
      <c r="I36" s="432"/>
    </row>
    <row r="37" spans="2:9" ht="69.95" customHeight="1" x14ac:dyDescent="0.2">
      <c r="B37" s="388">
        <v>6.5</v>
      </c>
      <c r="C37" s="357" t="s">
        <v>358</v>
      </c>
      <c r="D37" s="364" t="s">
        <v>343</v>
      </c>
      <c r="E37" s="416"/>
      <c r="F37" s="422"/>
      <c r="G37" s="397">
        <f t="shared" si="1"/>
        <v>0</v>
      </c>
      <c r="H37" s="367" t="str">
        <f>IF(G37&lt;5%,"0",IF(G37&lt;15%,"1",IF(G37&lt;25%,"2",IF(G37&lt;35%,"3",IF(G37&lt;45%,"4",IF(G37&lt;55%,"5",IF(G37&lt;65%,"6",IF(G37&lt;75%,"7",IF(G37&lt;85%,"8",IF(G37&lt;95%,"9",IF(G37&lt;=100%,"10")))))))))))</f>
        <v>0</v>
      </c>
      <c r="I37" s="432"/>
    </row>
    <row r="38" spans="2:9" ht="80.25" customHeight="1" x14ac:dyDescent="0.2">
      <c r="B38" s="388">
        <v>6.6</v>
      </c>
      <c r="C38" s="357" t="s">
        <v>464</v>
      </c>
      <c r="D38" s="356" t="s">
        <v>330</v>
      </c>
      <c r="E38" s="416"/>
      <c r="F38" s="422"/>
      <c r="G38" s="396">
        <f t="shared" si="1"/>
        <v>0</v>
      </c>
      <c r="H38" s="367" t="str">
        <f>IF(G38&lt;10%,"0",IF(G38&lt;30%,"1",IF(G38&lt;50%,"2",IF(G38&lt;70%,"3",IF(G38&lt;90%,"4",IF(G38&lt;=100%,"5"))))))</f>
        <v>0</v>
      </c>
      <c r="I38" s="432"/>
    </row>
    <row r="39" spans="2:9" ht="84.75" customHeight="1" x14ac:dyDescent="0.2">
      <c r="B39" s="388">
        <v>6.8</v>
      </c>
      <c r="C39" s="357" t="s">
        <v>358</v>
      </c>
      <c r="D39" s="364" t="s">
        <v>474</v>
      </c>
      <c r="E39" s="416"/>
      <c r="F39" s="422"/>
      <c r="G39" s="397">
        <f t="shared" si="1"/>
        <v>0</v>
      </c>
      <c r="H39" s="367" t="str">
        <f>IF(G39&lt;5%,"0",IF(G39&lt;15%,"1",IF(G39&lt;25%,"2",IF(G39&lt;35%,"3",IF(G39&lt;45%,"4",IF(G39&lt;55%,"5",IF(G39&lt;65%,"6",IF(G39&lt;75%,"7",IF(G39&lt;85%,"8",IF(G39&lt;95%,"9",IF(G39&lt;=100%,"10")))))))))))</f>
        <v>0</v>
      </c>
      <c r="I39" s="432"/>
    </row>
    <row r="40" spans="2:9" ht="69.95" customHeight="1" x14ac:dyDescent="0.2">
      <c r="B40" s="388">
        <v>6.9</v>
      </c>
      <c r="C40" s="357" t="s">
        <v>461</v>
      </c>
      <c r="D40" s="356" t="s">
        <v>326</v>
      </c>
      <c r="E40" s="416"/>
      <c r="F40" s="422"/>
      <c r="G40" s="396">
        <f t="shared" si="1"/>
        <v>0</v>
      </c>
      <c r="H40" s="367" t="str">
        <f>IF(G40&lt;10%,"0",IF(G40&lt;30%,"1",IF(G40&lt;50%,"2",IF(G40&lt;70%,"3",IF(G40&lt;90%,"4",IF(G40&lt;=100%,"5"))))))</f>
        <v>0</v>
      </c>
      <c r="I40" s="432"/>
    </row>
    <row r="41" spans="2:9" ht="69.95" customHeight="1" x14ac:dyDescent="0.2">
      <c r="B41" s="388">
        <v>7.2</v>
      </c>
      <c r="C41" s="442" t="s">
        <v>467</v>
      </c>
      <c r="D41" s="356" t="s">
        <v>327</v>
      </c>
      <c r="E41" s="416"/>
      <c r="F41" s="422"/>
      <c r="G41" s="396">
        <f t="shared" si="1"/>
        <v>0</v>
      </c>
      <c r="H41" s="367" t="str">
        <f>IF(G41&lt;6%,"0",IF(G41&lt;19%,"1",IF(G41&lt;31.5%,"2",IF(G41&lt;44%,"3",IF(G41&lt;57%,"4",IF(G41&lt;69%,"5",IF(G41&lt;82%,"6",IF(G41&lt;94%,"7",IF(G41&lt;=100%,"8")))))))))</f>
        <v>0</v>
      </c>
      <c r="I41" s="432"/>
    </row>
    <row r="42" spans="2:9" ht="69.95" customHeight="1" x14ac:dyDescent="0.2">
      <c r="B42" s="388">
        <v>7.3</v>
      </c>
      <c r="C42" s="357" t="s">
        <v>461</v>
      </c>
      <c r="D42" s="356" t="s">
        <v>328</v>
      </c>
      <c r="E42" s="416"/>
      <c r="F42" s="422"/>
      <c r="G42" s="396">
        <f t="shared" si="1"/>
        <v>0</v>
      </c>
      <c r="H42" s="367" t="str">
        <f>IF(G42&lt;12.5%,"0",IF(G42&lt;37.5%,"1",IF(G42&lt;62.5%,"2",IF(G42&lt;87.5%,"3",IF(G42&lt;=100%,"4")))))</f>
        <v>0</v>
      </c>
      <c r="I42" s="432"/>
    </row>
    <row r="43" spans="2:9" ht="69.95" customHeight="1" x14ac:dyDescent="0.2">
      <c r="B43" s="392">
        <v>7.6</v>
      </c>
      <c r="C43" s="362" t="s">
        <v>461</v>
      </c>
      <c r="D43" s="363" t="s">
        <v>100</v>
      </c>
      <c r="E43" s="419"/>
      <c r="F43" s="425"/>
      <c r="G43" s="398">
        <f t="shared" si="1"/>
        <v>0</v>
      </c>
      <c r="H43" s="367" t="str">
        <f>IF(G43&lt;14%,"0",IF(G43&lt;34%,"1",IF(G43&lt;59%,"2",IF(G43&lt;79%,"3",IF(G43&lt;=100%,"4")))))</f>
        <v>0</v>
      </c>
      <c r="I43" s="432"/>
    </row>
    <row r="44" spans="2:9" ht="69.95" customHeight="1" thickBot="1" x14ac:dyDescent="0.25">
      <c r="B44" s="393">
        <v>7.7</v>
      </c>
      <c r="C44" s="382" t="s">
        <v>463</v>
      </c>
      <c r="D44" s="383" t="s">
        <v>101</v>
      </c>
      <c r="E44" s="420"/>
      <c r="F44" s="426"/>
      <c r="G44" s="399">
        <f t="shared" si="1"/>
        <v>0</v>
      </c>
      <c r="H44" s="384" t="str">
        <f>IF(G44&lt;6%,"0",IF(G44&lt;19%,"1",IF(G44&lt;31.5%,"2",IF(G44&lt;44%,"3",IF(G44&lt;57%,"4",IF(G44&lt;69%,"5",IF(G44&lt;82%,"6",IF(G44&lt;94%,"7",IF(G44&lt;=100%,"8")))))))))</f>
        <v>0</v>
      </c>
      <c r="I44" s="433"/>
    </row>
    <row r="45" spans="2:9" ht="15" thickTop="1" x14ac:dyDescent="0.2"/>
  </sheetData>
  <sheetProtection algorithmName="SHA-512" hashValue="DH7ORbg750kB6dMA1q+uVMn19Fa0VUlexm8JDEmIt0JJY44kmcFhcpYUeqMkEdHK9GCNcFJMKL468SiPpGh/dA==" saltValue="opbZRZtoqluqENmYo4jJpw==" spinCount="100000" sheet="1" objects="1" scenarios="1"/>
  <mergeCells count="2">
    <mergeCell ref="B2:I2"/>
    <mergeCell ref="C3:I4"/>
  </mergeCells>
  <pageMargins left="0.23622047244094491" right="0.23622047244094491" top="0.15748031496062992" bottom="0.15748031496062992" header="0.31496062992125984" footer="0.31496062992125984"/>
  <pageSetup paperSize="5" scale="95" fitToHeight="0" orientation="landscape" r:id="rId1"/>
  <rowBreaks count="1" manualBreakCount="1">
    <brk id="10" min="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8" r:id="rId4" name="Button 6">
              <controlPr defaultSize="0" print="0" autoFill="0" autoPict="0" macro="[0]!Sheet15.SpellCheckSheet">
                <anchor moveWithCells="1">
                  <from>
                    <xdr:col>9</xdr:col>
                    <xdr:colOff>180975</xdr:colOff>
                    <xdr:row>5</xdr:row>
                    <xdr:rowOff>219075</xdr:rowOff>
                  </from>
                  <to>
                    <xdr:col>12</xdr:col>
                    <xdr:colOff>428625</xdr:colOff>
                    <xdr:row>5</xdr:row>
                    <xdr:rowOff>581025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D304B-1975-444F-AD1A-B1A305279C1D}">
  <sheetPr codeName="Sheet16">
    <tabColor rgb="FF589199"/>
    <pageSetUpPr fitToPage="1"/>
  </sheetPr>
  <dimension ref="B1:H15"/>
  <sheetViews>
    <sheetView showGridLines="0" zoomScaleNormal="100" workbookViewId="0">
      <selection activeCell="D6" sqref="D6"/>
    </sheetView>
  </sheetViews>
  <sheetFormatPr defaultRowHeight="14.25" x14ac:dyDescent="0.2"/>
  <cols>
    <col min="1" max="1" width="2.625" customWidth="1"/>
    <col min="2" max="2" width="11.125" customWidth="1"/>
    <col min="3" max="3" width="63.875" customWidth="1"/>
    <col min="4" max="4" width="9.875" style="368" customWidth="1"/>
    <col min="5" max="5" width="10.625" style="368" customWidth="1"/>
    <col min="6" max="6" width="8.375" customWidth="1"/>
    <col min="7" max="7" width="7" style="367" hidden="1" customWidth="1"/>
    <col min="8" max="8" width="60.125" customWidth="1"/>
  </cols>
  <sheetData>
    <row r="1" spans="2:8" ht="15" thickBot="1" x14ac:dyDescent="0.25"/>
    <row r="2" spans="2:8" ht="24.75" customHeight="1" thickTop="1" x14ac:dyDescent="0.2">
      <c r="B2" s="534" t="s">
        <v>346</v>
      </c>
      <c r="C2" s="535"/>
      <c r="D2" s="535"/>
      <c r="E2" s="535"/>
      <c r="F2" s="535"/>
      <c r="G2" s="535"/>
      <c r="H2" s="536"/>
    </row>
    <row r="3" spans="2:8" ht="63.95" customHeight="1" x14ac:dyDescent="0.2">
      <c r="B3" s="400"/>
      <c r="C3" s="540" t="s">
        <v>518</v>
      </c>
      <c r="D3" s="538"/>
      <c r="E3" s="538"/>
      <c r="F3" s="538"/>
      <c r="G3" s="538"/>
      <c r="H3" s="539"/>
    </row>
    <row r="4" spans="2:8" ht="15" customHeight="1" thickBot="1" x14ac:dyDescent="0.25">
      <c r="B4" s="400"/>
      <c r="C4" s="538"/>
      <c r="D4" s="538"/>
      <c r="E4" s="538"/>
      <c r="F4" s="538"/>
      <c r="G4" s="538"/>
      <c r="H4" s="539"/>
    </row>
    <row r="5" spans="2:8" ht="32.25" thickBot="1" x14ac:dyDescent="0.25">
      <c r="B5" s="401" t="s">
        <v>332</v>
      </c>
      <c r="C5" s="351" t="s">
        <v>331</v>
      </c>
      <c r="D5" s="351" t="s">
        <v>333</v>
      </c>
      <c r="E5" s="351" t="s">
        <v>334</v>
      </c>
      <c r="F5" s="354" t="s">
        <v>28</v>
      </c>
      <c r="H5" s="394" t="s">
        <v>292</v>
      </c>
    </row>
    <row r="6" spans="2:8" ht="69.95" customHeight="1" thickTop="1" x14ac:dyDescent="0.2">
      <c r="B6" s="387">
        <v>3.2</v>
      </c>
      <c r="C6" s="352" t="s">
        <v>344</v>
      </c>
      <c r="D6" s="427"/>
      <c r="E6" s="429"/>
      <c r="F6" s="395">
        <f>IFERROR(D6/(D6+E6),0)</f>
        <v>0</v>
      </c>
      <c r="G6" s="367" t="str">
        <f>IF(F6&lt;12.5%,"0",IF(F6&lt;37.5%,"1",IF(F6&lt;62.5%,"2",IF(F6&lt;87.5%,"3",IF(F6&lt;=100%,"4")))))</f>
        <v>0</v>
      </c>
      <c r="H6" s="435"/>
    </row>
    <row r="7" spans="2:8" ht="69.95" customHeight="1" x14ac:dyDescent="0.2">
      <c r="B7" s="392">
        <v>7.4</v>
      </c>
      <c r="C7" s="366" t="s">
        <v>345</v>
      </c>
      <c r="D7" s="419"/>
      <c r="E7" s="425"/>
      <c r="F7" s="398">
        <f t="shared" ref="F7:F14" si="0">IFERROR(D7/(D7+E7),0)</f>
        <v>0</v>
      </c>
      <c r="G7" s="367" t="str">
        <f>IF(F7&lt;6%,"0",IF(F7&lt;19%,"1",IF(F7&lt;31.5%,"2",IF(F7&lt;44%,"3",IF(F7&lt;57%,"4",IF(F7&lt;69%,"5",IF(F7&lt;82%,"6",IF(F7&lt;94%,"7",IF(F7&lt;=100%,"8")))))))))</f>
        <v>0</v>
      </c>
      <c r="H7" s="434"/>
    </row>
    <row r="8" spans="2:8" ht="69.95" customHeight="1" x14ac:dyDescent="0.2">
      <c r="B8" s="388">
        <v>8.3000000000000007</v>
      </c>
      <c r="C8" s="364" t="s">
        <v>367</v>
      </c>
      <c r="D8" s="416"/>
      <c r="E8" s="422"/>
      <c r="F8" s="398">
        <f t="shared" si="0"/>
        <v>0</v>
      </c>
      <c r="G8" s="367" t="str">
        <f>IF(F8&lt;12.5%,"0",IF(F8&lt;37.5%,"1",IF(F8&lt;62.5%,"2",IF(F8&lt;87.5%,"3",IF(F8&lt;=100%,"4")))))</f>
        <v>0</v>
      </c>
      <c r="H8" s="434"/>
    </row>
    <row r="9" spans="2:8" ht="69.95" customHeight="1" x14ac:dyDescent="0.2">
      <c r="B9" s="388">
        <v>8.4</v>
      </c>
      <c r="C9" s="364" t="s">
        <v>368</v>
      </c>
      <c r="D9" s="416"/>
      <c r="E9" s="422"/>
      <c r="F9" s="398">
        <f t="shared" si="0"/>
        <v>0</v>
      </c>
      <c r="G9" s="367" t="str">
        <f>IF(F9&lt;12.5%,"0",IF(F9&lt;37.5%,"1",IF(F9&lt;62.5%,"2",IF(F9&lt;87.5%,"3",IF(F9&lt;=100%,"4")))))</f>
        <v>0</v>
      </c>
      <c r="H9" s="434"/>
    </row>
    <row r="10" spans="2:8" ht="69.95" customHeight="1" x14ac:dyDescent="0.2">
      <c r="B10" s="388">
        <v>8.5</v>
      </c>
      <c r="C10" s="364" t="s">
        <v>369</v>
      </c>
      <c r="D10" s="416"/>
      <c r="E10" s="422"/>
      <c r="F10" s="398">
        <f t="shared" si="0"/>
        <v>0</v>
      </c>
      <c r="G10" s="367" t="str">
        <f>IF(F10&lt;12.5%,"0",IF(F10&lt;37.5%,"1",IF(F10&lt;62.5%,"2",IF(F10&lt;87.5%,"3",IF(F10&lt;=100%,"4")))))</f>
        <v>0</v>
      </c>
      <c r="H10" s="434"/>
    </row>
    <row r="11" spans="2:8" ht="69.95" customHeight="1" x14ac:dyDescent="0.2">
      <c r="B11" s="388">
        <v>8.6</v>
      </c>
      <c r="C11" s="364" t="s">
        <v>370</v>
      </c>
      <c r="D11" s="416"/>
      <c r="E11" s="422"/>
      <c r="F11" s="398">
        <f t="shared" si="0"/>
        <v>0</v>
      </c>
      <c r="G11" s="367" t="str">
        <f>IF(F11&lt;6%,"0",IF(F11&lt;19%,"1",IF(F11&lt;31.5%,"2",IF(F11&lt;44%,"3",IF(F11&lt;57%,"4",IF(F11&lt;69%,"5",IF(F11&lt;82%,"6",IF(F11&lt;94%,"7",IF(F11&lt;=100%,"8")))))))))</f>
        <v>0</v>
      </c>
      <c r="H11" s="434"/>
    </row>
    <row r="12" spans="2:8" ht="69.95" customHeight="1" x14ac:dyDescent="0.2">
      <c r="B12" s="388" t="s">
        <v>468</v>
      </c>
      <c r="C12" s="364" t="s">
        <v>371</v>
      </c>
      <c r="D12" s="416"/>
      <c r="E12" s="422"/>
      <c r="F12" s="398">
        <f t="shared" si="0"/>
        <v>0</v>
      </c>
      <c r="G12" s="367" t="str">
        <f>IF(F12&lt;12.5%,"0",IF(F12&lt;37.5%,"1",IF(F12&lt;62.5%,"2",IF(F12&lt;87.5%,"3",IF(F12&lt;=100%,"4")))))</f>
        <v>0</v>
      </c>
      <c r="H12" s="434"/>
    </row>
    <row r="13" spans="2:8" ht="69.95" customHeight="1" x14ac:dyDescent="0.2">
      <c r="B13" s="388" t="s">
        <v>469</v>
      </c>
      <c r="C13" s="364" t="s">
        <v>372</v>
      </c>
      <c r="D13" s="416"/>
      <c r="E13" s="422"/>
      <c r="F13" s="398">
        <f t="shared" si="0"/>
        <v>0</v>
      </c>
      <c r="G13" s="367" t="str">
        <f>IF(F13&lt;12.5%,"0",IF(F13&lt;37.5%,"1",IF(F13&lt;62.5%,"2",IF(F13&lt;87.5%,"3",IF(F13&lt;=100%,"4")))))</f>
        <v>0</v>
      </c>
      <c r="H13" s="434"/>
    </row>
    <row r="14" spans="2:8" ht="123" customHeight="1" thickBot="1" x14ac:dyDescent="0.25">
      <c r="B14" s="402">
        <v>8.9</v>
      </c>
      <c r="C14" s="403" t="s">
        <v>541</v>
      </c>
      <c r="D14" s="428"/>
      <c r="E14" s="430"/>
      <c r="F14" s="404">
        <f t="shared" si="0"/>
        <v>0</v>
      </c>
      <c r="G14" s="367" t="str">
        <f>IF(F14&lt;12.5%,"0",IF(F14&lt;37.5%,"1",IF(F14&lt;62.5%,"2",IF(F14&lt;87.5%,"3",IF(F14&lt;=100%,"4")))))</f>
        <v>0</v>
      </c>
      <c r="H14" s="436"/>
    </row>
    <row r="15" spans="2:8" ht="15" thickTop="1" x14ac:dyDescent="0.2"/>
  </sheetData>
  <sheetProtection algorithmName="SHA-512" hashValue="PezTel+N3BmpsLiUKyY0oTwT9UUyZXxDSRiNBMtl2MLDmljjvBHWjQTX3NE+XC3YTdPWKmkJ2qJ36SScBPXMbw==" saltValue="PKTC91ebegMUOpw1EGxK5g==" spinCount="100000" sheet="1" selectLockedCells="1"/>
  <mergeCells count="2">
    <mergeCell ref="B2:H2"/>
    <mergeCell ref="C3:H4"/>
  </mergeCells>
  <pageMargins left="0.7" right="0.7" top="0.75" bottom="0.75" header="0.3" footer="0.3"/>
  <pageSetup paperSize="5" scale="90" fitToHeight="0" orientation="landscape" r:id="rId1"/>
  <ignoredErrors>
    <ignoredError sqref="G7"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6387" r:id="rId4" name="Button 3">
              <controlPr defaultSize="0" print="0" autoFill="0" autoPict="0" macro="[0]!Sheet16.SpellCheckSheet">
                <anchor moveWithCells="1">
                  <from>
                    <xdr:col>8</xdr:col>
                    <xdr:colOff>228600</xdr:colOff>
                    <xdr:row>5</xdr:row>
                    <xdr:rowOff>228600</xdr:rowOff>
                  </from>
                  <to>
                    <xdr:col>11</xdr:col>
                    <xdr:colOff>476250</xdr:colOff>
                    <xdr:row>5</xdr:row>
                    <xdr:rowOff>590550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249977111117893"/>
    <pageSetUpPr fitToPage="1"/>
  </sheetPr>
  <dimension ref="A1:CR118"/>
  <sheetViews>
    <sheetView showGridLines="0" zoomScaleNormal="100" zoomScaleSheetLayoutView="85" zoomScalePageLayoutView="90" workbookViewId="0">
      <selection activeCell="C5" sqref="C5"/>
    </sheetView>
  </sheetViews>
  <sheetFormatPr defaultColWidth="8.625" defaultRowHeight="15.75" x14ac:dyDescent="0.25"/>
  <cols>
    <col min="1" max="1" width="2.625" style="1" customWidth="1"/>
    <col min="2" max="2" width="3.75" style="100" customWidth="1"/>
    <col min="3" max="3" width="80.625" style="102" customWidth="1"/>
    <col min="4" max="4" width="10.125" style="101" hidden="1" customWidth="1"/>
    <col min="5" max="5" width="3.125" style="1" bestFit="1" customWidth="1"/>
    <col min="6" max="6" width="8" style="101" bestFit="1" customWidth="1"/>
    <col min="7" max="7" width="10.375" style="1" customWidth="1"/>
    <col min="8" max="8" width="11.875" style="1" customWidth="1"/>
    <col min="9" max="9" width="10.375" style="1" customWidth="1"/>
    <col min="10" max="10" width="12.125" style="1" customWidth="1"/>
    <col min="11" max="11" width="4.25" style="172" customWidth="1"/>
    <col min="12" max="12" width="94.625" style="18" customWidth="1"/>
    <col min="13" max="16384" width="8.625" style="1"/>
  </cols>
  <sheetData>
    <row r="1" spans="1:96" s="103" customFormat="1" ht="24" customHeight="1" thickTop="1" thickBot="1" x14ac:dyDescent="0.3">
      <c r="A1" s="1"/>
      <c r="B1" s="548" t="s">
        <v>129</v>
      </c>
      <c r="C1" s="549"/>
      <c r="D1" s="549"/>
      <c r="E1" s="549"/>
      <c r="F1" s="549"/>
      <c r="G1" s="549"/>
      <c r="H1" s="549"/>
      <c r="I1" s="549"/>
      <c r="J1" s="549"/>
      <c r="K1" s="549"/>
      <c r="L1" s="550"/>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row>
    <row r="2" spans="1:96" ht="21" customHeight="1" x14ac:dyDescent="0.25">
      <c r="B2" s="543" t="s">
        <v>116</v>
      </c>
      <c r="C2" s="544"/>
      <c r="D2" s="544"/>
      <c r="E2" s="544"/>
      <c r="F2" s="544"/>
      <c r="G2" s="544"/>
      <c r="H2" s="544"/>
      <c r="I2" s="544"/>
      <c r="J2" s="544"/>
      <c r="K2" s="544"/>
      <c r="L2" s="545"/>
    </row>
    <row r="3" spans="1:96" s="16" customFormat="1" ht="18" customHeight="1" x14ac:dyDescent="0.2">
      <c r="B3" s="293"/>
      <c r="C3" s="541" t="s">
        <v>0</v>
      </c>
      <c r="D3" s="541"/>
      <c r="E3" s="541"/>
      <c r="F3" s="541"/>
      <c r="G3" s="541"/>
      <c r="H3" s="541"/>
      <c r="I3" s="541"/>
      <c r="J3" s="541"/>
      <c r="K3" s="541"/>
      <c r="L3" s="542"/>
    </row>
    <row r="4" spans="1:96" s="16" customFormat="1" ht="15.75" customHeight="1" x14ac:dyDescent="0.2">
      <c r="B4" s="293"/>
      <c r="C4" s="541"/>
      <c r="D4" s="541"/>
      <c r="E4" s="541"/>
      <c r="F4" s="541"/>
      <c r="G4" s="541"/>
      <c r="H4" s="541"/>
      <c r="I4" s="541"/>
      <c r="J4" s="541"/>
      <c r="K4" s="541"/>
      <c r="L4" s="542"/>
    </row>
    <row r="5" spans="1:96" s="16" customFormat="1" ht="32.1" customHeight="1" thickBot="1" x14ac:dyDescent="0.25">
      <c r="B5" s="294"/>
      <c r="C5" s="376">
        <f>'Title Page'!C9</f>
        <v>0</v>
      </c>
      <c r="D5" s="92"/>
      <c r="E5" s="92"/>
      <c r="F5" s="92" t="s">
        <v>154</v>
      </c>
      <c r="G5" s="92"/>
      <c r="H5" s="590">
        <f>'Title Page'!C6</f>
        <v>0</v>
      </c>
      <c r="I5" s="591"/>
      <c r="J5" s="591"/>
      <c r="K5" s="198"/>
      <c r="L5" s="150">
        <f>'Title Page'!C11</f>
        <v>0</v>
      </c>
    </row>
    <row r="6" spans="1:96" ht="22.5" customHeight="1" thickBot="1" x14ac:dyDescent="0.3">
      <c r="B6" s="594" t="s">
        <v>166</v>
      </c>
      <c r="C6" s="595"/>
      <c r="D6" s="596"/>
      <c r="E6" s="600"/>
      <c r="F6" s="604" t="s">
        <v>1</v>
      </c>
      <c r="G6" s="605"/>
      <c r="H6" s="605"/>
      <c r="I6" s="605"/>
      <c r="J6" s="606"/>
      <c r="K6" s="602"/>
      <c r="L6" s="592" t="s">
        <v>155</v>
      </c>
    </row>
    <row r="7" spans="1:96" ht="54.95" customHeight="1" thickBot="1" x14ac:dyDescent="0.3">
      <c r="B7" s="597" t="s">
        <v>2</v>
      </c>
      <c r="C7" s="598"/>
      <c r="D7" s="599"/>
      <c r="E7" s="601"/>
      <c r="F7" s="145" t="s">
        <v>3</v>
      </c>
      <c r="G7" s="146" t="s">
        <v>514</v>
      </c>
      <c r="H7" s="146" t="s">
        <v>515</v>
      </c>
      <c r="I7" s="146" t="s">
        <v>516</v>
      </c>
      <c r="J7" s="147" t="s">
        <v>6</v>
      </c>
      <c r="K7" s="603"/>
      <c r="L7" s="593"/>
    </row>
    <row r="8" spans="1:96" ht="32.25" customHeight="1" thickTop="1" thickBot="1" x14ac:dyDescent="0.3">
      <c r="B8" s="553" t="s">
        <v>157</v>
      </c>
      <c r="C8" s="554"/>
      <c r="D8" s="555"/>
      <c r="E8" s="128"/>
      <c r="F8" s="556"/>
      <c r="G8" s="557"/>
      <c r="H8" s="557"/>
      <c r="I8" s="557"/>
      <c r="J8" s="558"/>
      <c r="K8" s="171"/>
      <c r="L8" s="625" t="s">
        <v>544</v>
      </c>
    </row>
    <row r="9" spans="1:96" ht="50.25" customHeight="1" thickBot="1" x14ac:dyDescent="0.3">
      <c r="B9" s="243" t="s">
        <v>7</v>
      </c>
      <c r="C9" s="551" t="s">
        <v>494</v>
      </c>
      <c r="D9" s="552"/>
      <c r="E9" s="601"/>
      <c r="F9" s="312">
        <v>20</v>
      </c>
      <c r="G9" s="629"/>
      <c r="H9" s="630"/>
      <c r="I9" s="630"/>
      <c r="J9" s="631"/>
      <c r="K9" s="171"/>
      <c r="L9" s="626"/>
    </row>
    <row r="10" spans="1:96" ht="63" customHeight="1" thickTop="1" x14ac:dyDescent="0.25">
      <c r="B10" s="633" t="s">
        <v>525</v>
      </c>
      <c r="C10" s="634"/>
      <c r="D10" s="189">
        <v>5</v>
      </c>
      <c r="E10" s="601"/>
      <c r="F10" s="449" t="s">
        <v>524</v>
      </c>
      <c r="G10" s="443"/>
      <c r="H10" s="444"/>
      <c r="I10" s="444"/>
      <c r="J10" s="632">
        <f>SUM(G10+H11+H12+I13)</f>
        <v>0</v>
      </c>
      <c r="K10" s="199" t="s">
        <v>163</v>
      </c>
      <c r="L10" s="257"/>
    </row>
    <row r="11" spans="1:96" ht="77.25" customHeight="1" x14ac:dyDescent="0.25">
      <c r="B11" s="635" t="s">
        <v>451</v>
      </c>
      <c r="C11" s="636"/>
      <c r="D11" s="140">
        <v>5</v>
      </c>
      <c r="E11" s="601"/>
      <c r="F11" s="450" t="s">
        <v>8</v>
      </c>
      <c r="G11" s="445"/>
      <c r="H11" s="446"/>
      <c r="I11" s="447"/>
      <c r="J11" s="632"/>
      <c r="K11" s="199" t="s">
        <v>164</v>
      </c>
      <c r="L11" s="257"/>
    </row>
    <row r="12" spans="1:96" ht="99" customHeight="1" x14ac:dyDescent="0.25">
      <c r="B12" s="637" t="s">
        <v>507</v>
      </c>
      <c r="C12" s="638"/>
      <c r="D12" s="140">
        <v>5</v>
      </c>
      <c r="E12" s="601"/>
      <c r="F12" s="450" t="s">
        <v>8</v>
      </c>
      <c r="G12" s="445"/>
      <c r="H12" s="446"/>
      <c r="I12" s="447"/>
      <c r="J12" s="632"/>
      <c r="K12" s="199" t="s">
        <v>164</v>
      </c>
      <c r="L12" s="272"/>
    </row>
    <row r="13" spans="1:96" ht="58.5" customHeight="1" x14ac:dyDescent="0.25">
      <c r="B13" s="639" t="s">
        <v>388</v>
      </c>
      <c r="C13" s="640"/>
      <c r="D13" s="140">
        <v>5</v>
      </c>
      <c r="E13" s="601"/>
      <c r="F13" s="450" t="s">
        <v>8</v>
      </c>
      <c r="G13" s="445"/>
      <c r="H13" s="445"/>
      <c r="I13" s="448" t="str">
        <f>'MSW Interviews'!H6</f>
        <v>0</v>
      </c>
      <c r="J13" s="632"/>
      <c r="K13" s="199" t="s">
        <v>165</v>
      </c>
      <c r="L13" s="405">
        <f>'MSW Interviews'!I6</f>
        <v>0</v>
      </c>
    </row>
    <row r="14" spans="1:96" ht="24" customHeight="1" x14ac:dyDescent="0.25">
      <c r="B14" s="576" t="s">
        <v>142</v>
      </c>
      <c r="C14" s="608"/>
      <c r="D14" s="608"/>
      <c r="E14" s="608"/>
      <c r="F14" s="608"/>
      <c r="G14" s="608"/>
      <c r="H14" s="608"/>
      <c r="I14" s="608"/>
      <c r="J14" s="608"/>
      <c r="K14" s="608"/>
      <c r="L14" s="609"/>
    </row>
    <row r="15" spans="1:96" ht="45" customHeight="1" thickBot="1" x14ac:dyDescent="0.3">
      <c r="B15" s="610"/>
      <c r="C15" s="611"/>
      <c r="D15" s="611"/>
      <c r="E15" s="611"/>
      <c r="F15" s="611"/>
      <c r="G15" s="611"/>
      <c r="H15" s="611"/>
      <c r="I15" s="611"/>
      <c r="J15" s="611"/>
      <c r="K15" s="611"/>
      <c r="L15" s="612"/>
    </row>
    <row r="16" spans="1:96" ht="45" customHeight="1" thickBot="1" x14ac:dyDescent="0.3">
      <c r="B16" s="243" t="s">
        <v>9</v>
      </c>
      <c r="C16" s="551" t="s">
        <v>10</v>
      </c>
      <c r="D16" s="552"/>
      <c r="E16" s="569"/>
      <c r="F16" s="312">
        <v>20</v>
      </c>
      <c r="G16" s="559"/>
      <c r="H16" s="559"/>
      <c r="I16" s="559"/>
      <c r="J16" s="560"/>
      <c r="K16" s="170"/>
      <c r="L16" s="214" t="s">
        <v>210</v>
      </c>
    </row>
    <row r="17" spans="2:12" ht="68.25" customHeight="1" thickTop="1" x14ac:dyDescent="0.25">
      <c r="B17" s="572" t="s">
        <v>452</v>
      </c>
      <c r="C17" s="573"/>
      <c r="D17" s="189">
        <v>5</v>
      </c>
      <c r="E17" s="570"/>
      <c r="F17" s="451" t="s">
        <v>8</v>
      </c>
      <c r="G17" s="453"/>
      <c r="H17" s="454"/>
      <c r="I17" s="454"/>
      <c r="J17" s="632">
        <f>SUM(G17+I18+I19+I20)</f>
        <v>0</v>
      </c>
      <c r="K17" s="201" t="s">
        <v>167</v>
      </c>
      <c r="L17" s="257"/>
    </row>
    <row r="18" spans="2:12" ht="69" customHeight="1" x14ac:dyDescent="0.25">
      <c r="B18" s="564" t="s">
        <v>476</v>
      </c>
      <c r="C18" s="565"/>
      <c r="D18" s="139">
        <v>5</v>
      </c>
      <c r="E18" s="570"/>
      <c r="F18" s="452" t="s">
        <v>8</v>
      </c>
      <c r="G18" s="455"/>
      <c r="H18" s="455"/>
      <c r="I18" s="456" t="str">
        <f>'MSW Interviews'!H7</f>
        <v>0</v>
      </c>
      <c r="J18" s="632"/>
      <c r="K18" s="201" t="s">
        <v>168</v>
      </c>
      <c r="L18" s="408">
        <f>'MSW Interviews'!I7</f>
        <v>0</v>
      </c>
    </row>
    <row r="19" spans="2:12" ht="69.75" customHeight="1" x14ac:dyDescent="0.25">
      <c r="B19" s="566" t="s">
        <v>497</v>
      </c>
      <c r="C19" s="567"/>
      <c r="D19" s="139">
        <v>5</v>
      </c>
      <c r="E19" s="570"/>
      <c r="F19" s="452" t="s">
        <v>8</v>
      </c>
      <c r="G19" s="455"/>
      <c r="H19" s="455"/>
      <c r="I19" s="456" t="str">
        <f>'MSW Interviews'!H8</f>
        <v>0</v>
      </c>
      <c r="J19" s="632"/>
      <c r="K19" s="201" t="s">
        <v>168</v>
      </c>
      <c r="L19" s="407">
        <f>'MSW Interviews'!I8</f>
        <v>0</v>
      </c>
    </row>
    <row r="20" spans="2:12" ht="71.25" customHeight="1" x14ac:dyDescent="0.25">
      <c r="B20" s="568" t="s">
        <v>496</v>
      </c>
      <c r="C20" s="565"/>
      <c r="D20" s="139">
        <v>5</v>
      </c>
      <c r="E20" s="571"/>
      <c r="F20" s="452" t="s">
        <v>8</v>
      </c>
      <c r="G20" s="455"/>
      <c r="H20" s="455"/>
      <c r="I20" s="456" t="str">
        <f>'MSW Interviews'!H9</f>
        <v>0</v>
      </c>
      <c r="J20" s="648"/>
      <c r="K20" s="202" t="s">
        <v>168</v>
      </c>
      <c r="L20" s="408">
        <f>'MSW Interviews'!I9</f>
        <v>0</v>
      </c>
    </row>
    <row r="21" spans="2:12" ht="24" customHeight="1" x14ac:dyDescent="0.25">
      <c r="B21" s="576" t="s">
        <v>142</v>
      </c>
      <c r="C21" s="577"/>
      <c r="D21" s="577"/>
      <c r="E21" s="577"/>
      <c r="F21" s="577"/>
      <c r="G21" s="577"/>
      <c r="H21" s="577"/>
      <c r="I21" s="577"/>
      <c r="J21" s="577"/>
      <c r="K21" s="577"/>
      <c r="L21" s="578"/>
    </row>
    <row r="22" spans="2:12" ht="45" customHeight="1" thickBot="1" x14ac:dyDescent="0.3">
      <c r="B22" s="579"/>
      <c r="C22" s="580"/>
      <c r="D22" s="580"/>
      <c r="E22" s="580"/>
      <c r="F22" s="580"/>
      <c r="G22" s="580"/>
      <c r="H22" s="580"/>
      <c r="I22" s="580"/>
      <c r="J22" s="580"/>
      <c r="K22" s="580"/>
      <c r="L22" s="581"/>
    </row>
    <row r="23" spans="2:12" ht="45" customHeight="1" thickBot="1" x14ac:dyDescent="0.3">
      <c r="B23" s="243" t="s">
        <v>11</v>
      </c>
      <c r="C23" s="551" t="s">
        <v>12</v>
      </c>
      <c r="D23" s="552"/>
      <c r="E23" s="569"/>
      <c r="F23" s="312">
        <v>13</v>
      </c>
      <c r="G23" s="559"/>
      <c r="H23" s="559"/>
      <c r="I23" s="559"/>
      <c r="J23" s="560"/>
      <c r="K23" s="203"/>
      <c r="L23" s="215" t="s">
        <v>210</v>
      </c>
    </row>
    <row r="24" spans="2:12" ht="66.75" customHeight="1" thickTop="1" x14ac:dyDescent="0.25">
      <c r="B24" s="572" t="s">
        <v>526</v>
      </c>
      <c r="C24" s="573"/>
      <c r="D24" s="189">
        <v>3</v>
      </c>
      <c r="E24" s="570"/>
      <c r="F24" s="451" t="s">
        <v>13</v>
      </c>
      <c r="G24" s="453">
        <v>0</v>
      </c>
      <c r="H24" s="454"/>
      <c r="I24" s="454"/>
      <c r="J24" s="648">
        <f>SUM(G24+G25+G26+H27+I28)</f>
        <v>0</v>
      </c>
      <c r="K24" s="204" t="s">
        <v>163</v>
      </c>
      <c r="L24" s="257"/>
    </row>
    <row r="25" spans="2:12" ht="61.5" customHeight="1" x14ac:dyDescent="0.25">
      <c r="B25" s="575" t="s">
        <v>377</v>
      </c>
      <c r="C25" s="565"/>
      <c r="D25" s="139">
        <v>2</v>
      </c>
      <c r="E25" s="570"/>
      <c r="F25" s="452" t="s">
        <v>349</v>
      </c>
      <c r="G25" s="458">
        <v>0</v>
      </c>
      <c r="H25" s="455"/>
      <c r="I25" s="455"/>
      <c r="J25" s="649"/>
      <c r="K25" s="204" t="s">
        <v>163</v>
      </c>
      <c r="L25" s="257"/>
    </row>
    <row r="26" spans="2:12" ht="66.75" customHeight="1" x14ac:dyDescent="0.25">
      <c r="B26" s="566" t="s">
        <v>508</v>
      </c>
      <c r="C26" s="567"/>
      <c r="D26" s="139">
        <v>2</v>
      </c>
      <c r="E26" s="570"/>
      <c r="F26" s="452" t="s">
        <v>349</v>
      </c>
      <c r="G26" s="458">
        <v>0</v>
      </c>
      <c r="H26" s="455"/>
      <c r="I26" s="455"/>
      <c r="J26" s="649"/>
      <c r="K26" s="204" t="s">
        <v>163</v>
      </c>
      <c r="L26" s="272"/>
    </row>
    <row r="27" spans="2:12" ht="74.25" customHeight="1" x14ac:dyDescent="0.25">
      <c r="B27" s="574" t="s">
        <v>379</v>
      </c>
      <c r="C27" s="567"/>
      <c r="D27" s="139">
        <v>3</v>
      </c>
      <c r="E27" s="570"/>
      <c r="F27" s="457" t="s">
        <v>13</v>
      </c>
      <c r="G27" s="455"/>
      <c r="H27" s="458">
        <v>0</v>
      </c>
      <c r="I27" s="455"/>
      <c r="J27" s="649"/>
      <c r="K27" s="204" t="s">
        <v>164</v>
      </c>
      <c r="L27" s="272"/>
    </row>
    <row r="28" spans="2:12" ht="54" customHeight="1" x14ac:dyDescent="0.25">
      <c r="B28" s="575" t="s">
        <v>389</v>
      </c>
      <c r="C28" s="565"/>
      <c r="D28" s="139">
        <v>3</v>
      </c>
      <c r="E28" s="571"/>
      <c r="F28" s="452" t="s">
        <v>13</v>
      </c>
      <c r="G28" s="455"/>
      <c r="H28" s="455"/>
      <c r="I28" s="456" t="str">
        <f>'MSW Interviews'!H10</f>
        <v>0</v>
      </c>
      <c r="J28" s="649"/>
      <c r="K28" s="205" t="s">
        <v>168</v>
      </c>
      <c r="L28" s="408">
        <f>'MSW Interviews'!I10</f>
        <v>0</v>
      </c>
    </row>
    <row r="29" spans="2:12" ht="24" customHeight="1" x14ac:dyDescent="0.25">
      <c r="B29" s="576" t="s">
        <v>142</v>
      </c>
      <c r="C29" s="582"/>
      <c r="D29" s="582"/>
      <c r="E29" s="582"/>
      <c r="F29" s="582"/>
      <c r="G29" s="582"/>
      <c r="H29" s="582"/>
      <c r="I29" s="582"/>
      <c r="J29" s="582"/>
      <c r="K29" s="582"/>
      <c r="L29" s="583"/>
    </row>
    <row r="30" spans="2:12" ht="45" customHeight="1" thickBot="1" x14ac:dyDescent="0.3">
      <c r="B30" s="579"/>
      <c r="C30" s="580"/>
      <c r="D30" s="580"/>
      <c r="E30" s="580"/>
      <c r="F30" s="580"/>
      <c r="G30" s="580"/>
      <c r="H30" s="580"/>
      <c r="I30" s="580"/>
      <c r="J30" s="580"/>
      <c r="K30" s="580"/>
      <c r="L30" s="581"/>
    </row>
    <row r="31" spans="2:12" ht="33" customHeight="1" thickBot="1" x14ac:dyDescent="0.3">
      <c r="B31" s="243" t="s">
        <v>14</v>
      </c>
      <c r="C31" s="551" t="s">
        <v>15</v>
      </c>
      <c r="D31" s="552"/>
      <c r="E31" s="619"/>
      <c r="F31" s="312">
        <v>8</v>
      </c>
      <c r="G31" s="587"/>
      <c r="H31" s="588"/>
      <c r="I31" s="588"/>
      <c r="J31" s="589"/>
      <c r="K31" s="206"/>
      <c r="L31" s="215" t="s">
        <v>210</v>
      </c>
    </row>
    <row r="32" spans="2:12" ht="81" customHeight="1" thickTop="1" x14ac:dyDescent="0.25">
      <c r="B32" s="644" t="s">
        <v>489</v>
      </c>
      <c r="C32" s="634"/>
      <c r="D32" s="216">
        <v>4</v>
      </c>
      <c r="E32" s="620"/>
      <c r="F32" s="451" t="s">
        <v>16</v>
      </c>
      <c r="G32" s="230"/>
      <c r="H32" s="230"/>
      <c r="I32" s="459" t="str">
        <f>'MSW Interviews'!H11</f>
        <v>0</v>
      </c>
      <c r="J32" s="632">
        <f>SUM(I32+I33)</f>
        <v>0</v>
      </c>
      <c r="K32" s="204" t="s">
        <v>168</v>
      </c>
      <c r="L32" s="408">
        <f>'MSW Interviews'!I11</f>
        <v>0</v>
      </c>
    </row>
    <row r="33" spans="2:12" ht="87" customHeight="1" x14ac:dyDescent="0.25">
      <c r="B33" s="574" t="s">
        <v>490</v>
      </c>
      <c r="C33" s="567"/>
      <c r="D33" s="153">
        <v>4</v>
      </c>
      <c r="E33" s="621"/>
      <c r="F33" s="452" t="s">
        <v>16</v>
      </c>
      <c r="G33" s="152"/>
      <c r="H33" s="152"/>
      <c r="I33" s="456" t="str">
        <f>'MSW Interviews'!H12</f>
        <v>0</v>
      </c>
      <c r="J33" s="648"/>
      <c r="K33" s="205" t="s">
        <v>168</v>
      </c>
      <c r="L33" s="408">
        <f>'MSW Interviews'!I12</f>
        <v>0</v>
      </c>
    </row>
    <row r="34" spans="2:12" ht="24" customHeight="1" x14ac:dyDescent="0.25">
      <c r="B34" s="584" t="s">
        <v>142</v>
      </c>
      <c r="C34" s="585"/>
      <c r="D34" s="585"/>
      <c r="E34" s="585"/>
      <c r="F34" s="585"/>
      <c r="G34" s="585"/>
      <c r="H34" s="585"/>
      <c r="I34" s="585"/>
      <c r="J34" s="585"/>
      <c r="K34" s="585"/>
      <c r="L34" s="586"/>
    </row>
    <row r="35" spans="2:12" ht="45" customHeight="1" thickBot="1" x14ac:dyDescent="0.3">
      <c r="B35" s="641"/>
      <c r="C35" s="642"/>
      <c r="D35" s="642"/>
      <c r="E35" s="642"/>
      <c r="F35" s="642"/>
      <c r="G35" s="642"/>
      <c r="H35" s="642"/>
      <c r="I35" s="642"/>
      <c r="J35" s="642"/>
      <c r="K35" s="642"/>
      <c r="L35" s="643"/>
    </row>
    <row r="36" spans="2:12" ht="45" customHeight="1" thickBot="1" x14ac:dyDescent="0.3">
      <c r="B36" s="243" t="s">
        <v>17</v>
      </c>
      <c r="C36" s="551" t="s">
        <v>161</v>
      </c>
      <c r="D36" s="552"/>
      <c r="E36" s="130"/>
      <c r="F36" s="312">
        <v>16</v>
      </c>
      <c r="G36" s="607"/>
      <c r="H36" s="559"/>
      <c r="I36" s="559"/>
      <c r="J36" s="560"/>
      <c r="K36" s="207"/>
      <c r="L36" s="215" t="s">
        <v>210</v>
      </c>
    </row>
    <row r="37" spans="2:12" ht="72.75" customHeight="1" thickTop="1" x14ac:dyDescent="0.25">
      <c r="B37" s="572" t="s">
        <v>380</v>
      </c>
      <c r="C37" s="573"/>
      <c r="D37" s="189">
        <v>3</v>
      </c>
      <c r="E37" s="131"/>
      <c r="F37" s="451" t="s">
        <v>13</v>
      </c>
      <c r="G37" s="453"/>
      <c r="H37" s="454"/>
      <c r="I37" s="454"/>
      <c r="J37" s="648">
        <f>SUM(G37+H38+I39)</f>
        <v>0</v>
      </c>
      <c r="K37" s="201" t="s">
        <v>163</v>
      </c>
      <c r="L37" s="256"/>
    </row>
    <row r="38" spans="2:12" ht="65.25" customHeight="1" x14ac:dyDescent="0.25">
      <c r="B38" s="574" t="s">
        <v>381</v>
      </c>
      <c r="C38" s="567"/>
      <c r="D38" s="139">
        <v>3</v>
      </c>
      <c r="E38" s="131"/>
      <c r="F38" s="457" t="s">
        <v>13</v>
      </c>
      <c r="G38" s="455"/>
      <c r="H38" s="458"/>
      <c r="I38" s="455"/>
      <c r="J38" s="649"/>
      <c r="K38" s="201" t="s">
        <v>169</v>
      </c>
      <c r="L38" s="272"/>
    </row>
    <row r="39" spans="2:12" ht="60.75" customHeight="1" x14ac:dyDescent="0.25">
      <c r="B39" s="575" t="s">
        <v>390</v>
      </c>
      <c r="C39" s="565"/>
      <c r="D39" s="139">
        <v>10</v>
      </c>
      <c r="E39" s="154"/>
      <c r="F39" s="452" t="s">
        <v>18</v>
      </c>
      <c r="G39" s="455"/>
      <c r="H39" s="455"/>
      <c r="I39" s="456" t="str">
        <f>'MSW Interviews'!H13</f>
        <v>0</v>
      </c>
      <c r="J39" s="649"/>
      <c r="K39" s="202" t="s">
        <v>168</v>
      </c>
      <c r="L39" s="408">
        <f>'MSW Interviews'!I13</f>
        <v>0</v>
      </c>
    </row>
    <row r="40" spans="2:12" ht="24" customHeight="1" x14ac:dyDescent="0.25">
      <c r="B40" s="654" t="s">
        <v>142</v>
      </c>
      <c r="C40" s="655"/>
      <c r="D40" s="655"/>
      <c r="E40" s="655"/>
      <c r="F40" s="655"/>
      <c r="G40" s="655"/>
      <c r="H40" s="655"/>
      <c r="I40" s="655"/>
      <c r="J40" s="655"/>
      <c r="K40" s="655"/>
      <c r="L40" s="656"/>
    </row>
    <row r="41" spans="2:12" ht="45" customHeight="1" thickBot="1" x14ac:dyDescent="0.3">
      <c r="B41" s="610"/>
      <c r="C41" s="611"/>
      <c r="D41" s="611"/>
      <c r="E41" s="611"/>
      <c r="F41" s="611"/>
      <c r="G41" s="611"/>
      <c r="H41" s="611"/>
      <c r="I41" s="611"/>
      <c r="J41" s="611"/>
      <c r="K41" s="611"/>
      <c r="L41" s="612"/>
    </row>
    <row r="42" spans="2:12" ht="45" customHeight="1" thickBot="1" x14ac:dyDescent="0.3">
      <c r="B42" s="243" t="s">
        <v>19</v>
      </c>
      <c r="C42" s="551" t="s">
        <v>20</v>
      </c>
      <c r="D42" s="552"/>
      <c r="E42" s="155"/>
      <c r="F42" s="312">
        <v>5</v>
      </c>
      <c r="G42" s="561"/>
      <c r="H42" s="562"/>
      <c r="I42" s="562"/>
      <c r="J42" s="563"/>
      <c r="K42" s="206"/>
      <c r="L42" s="215" t="s">
        <v>210</v>
      </c>
    </row>
    <row r="43" spans="2:12" ht="84.95" customHeight="1" thickTop="1" x14ac:dyDescent="0.25">
      <c r="B43" s="572" t="s">
        <v>382</v>
      </c>
      <c r="C43" s="573"/>
      <c r="D43" s="217">
        <v>2</v>
      </c>
      <c r="E43" s="156"/>
      <c r="F43" s="451" t="s">
        <v>349</v>
      </c>
      <c r="G43" s="453"/>
      <c r="H43" s="461"/>
      <c r="I43" s="461"/>
      <c r="J43" s="632">
        <f>SUM(G43+I44)</f>
        <v>0</v>
      </c>
      <c r="K43" s="204" t="s">
        <v>163</v>
      </c>
      <c r="L43" s="257"/>
    </row>
    <row r="44" spans="2:12" ht="87" customHeight="1" x14ac:dyDescent="0.25">
      <c r="B44" s="575" t="s">
        <v>383</v>
      </c>
      <c r="C44" s="565"/>
      <c r="D44" s="151">
        <v>3</v>
      </c>
      <c r="E44" s="169"/>
      <c r="F44" s="460" t="s">
        <v>13</v>
      </c>
      <c r="G44" s="462"/>
      <c r="H44" s="462"/>
      <c r="I44" s="463" t="str">
        <f>'MSW Interviews'!H14</f>
        <v>0</v>
      </c>
      <c r="J44" s="648"/>
      <c r="K44" s="205" t="s">
        <v>168</v>
      </c>
      <c r="L44" s="407">
        <f>'MSW Interviews'!I14</f>
        <v>0</v>
      </c>
    </row>
    <row r="45" spans="2:12" ht="24" customHeight="1" x14ac:dyDescent="0.25">
      <c r="B45" s="613" t="s">
        <v>142</v>
      </c>
      <c r="C45" s="614"/>
      <c r="D45" s="614"/>
      <c r="E45" s="614"/>
      <c r="F45" s="614"/>
      <c r="G45" s="614"/>
      <c r="H45" s="614"/>
      <c r="I45" s="614"/>
      <c r="J45" s="614"/>
      <c r="K45" s="614"/>
      <c r="L45" s="615"/>
    </row>
    <row r="46" spans="2:12" ht="45" customHeight="1" thickBot="1" x14ac:dyDescent="0.3">
      <c r="B46" s="616"/>
      <c r="C46" s="617"/>
      <c r="D46" s="617"/>
      <c r="E46" s="617"/>
      <c r="F46" s="617"/>
      <c r="G46" s="617"/>
      <c r="H46" s="617"/>
      <c r="I46" s="617"/>
      <c r="J46" s="617"/>
      <c r="K46" s="617"/>
      <c r="L46" s="618"/>
    </row>
    <row r="47" spans="2:12" ht="33" customHeight="1" thickBot="1" x14ac:dyDescent="0.3">
      <c r="B47" s="243" t="s">
        <v>21</v>
      </c>
      <c r="C47" s="551" t="s">
        <v>22</v>
      </c>
      <c r="D47" s="552"/>
      <c r="E47" s="569"/>
      <c r="F47" s="312">
        <v>5</v>
      </c>
      <c r="G47" s="607"/>
      <c r="H47" s="559"/>
      <c r="I47" s="559"/>
      <c r="J47" s="560"/>
      <c r="K47" s="203"/>
      <c r="L47" s="215" t="s">
        <v>210</v>
      </c>
    </row>
    <row r="48" spans="2:12" ht="110.25" customHeight="1" thickTop="1" x14ac:dyDescent="0.25">
      <c r="B48" s="546" t="s">
        <v>391</v>
      </c>
      <c r="C48" s="547"/>
      <c r="D48" s="260">
        <v>5</v>
      </c>
      <c r="E48" s="570"/>
      <c r="F48" s="449" t="s">
        <v>8</v>
      </c>
      <c r="G48" s="261"/>
      <c r="H48" s="262"/>
      <c r="I48" s="464" t="str">
        <f>'MSW Interviews'!H15</f>
        <v>0</v>
      </c>
      <c r="J48" s="465">
        <f>SUM(I48+0)</f>
        <v>0</v>
      </c>
      <c r="K48" s="218" t="s">
        <v>168</v>
      </c>
      <c r="L48" s="405">
        <f>'MSW Interviews'!I15</f>
        <v>0</v>
      </c>
    </row>
    <row r="49" spans="2:12" ht="24" customHeight="1" x14ac:dyDescent="0.25">
      <c r="B49" s="613" t="s">
        <v>142</v>
      </c>
      <c r="C49" s="627"/>
      <c r="D49" s="627"/>
      <c r="E49" s="627"/>
      <c r="F49" s="627"/>
      <c r="G49" s="627"/>
      <c r="H49" s="627"/>
      <c r="I49" s="627"/>
      <c r="J49" s="627"/>
      <c r="K49" s="627"/>
      <c r="L49" s="628"/>
    </row>
    <row r="50" spans="2:12" ht="45" customHeight="1" thickBot="1" x14ac:dyDescent="0.3">
      <c r="B50" s="622"/>
      <c r="C50" s="623"/>
      <c r="D50" s="623"/>
      <c r="E50" s="623"/>
      <c r="F50" s="623"/>
      <c r="G50" s="623"/>
      <c r="H50" s="623"/>
      <c r="I50" s="623"/>
      <c r="J50" s="623"/>
      <c r="K50" s="623"/>
      <c r="L50" s="624"/>
    </row>
    <row r="51" spans="2:12" ht="33" customHeight="1" thickBot="1" x14ac:dyDescent="0.3">
      <c r="B51" s="243" t="s">
        <v>23</v>
      </c>
      <c r="C51" s="551" t="s">
        <v>24</v>
      </c>
      <c r="D51" s="552"/>
      <c r="E51" s="569"/>
      <c r="F51" s="312">
        <v>5</v>
      </c>
      <c r="G51" s="607"/>
      <c r="H51" s="559"/>
      <c r="I51" s="559"/>
      <c r="J51" s="560"/>
      <c r="K51" s="208"/>
      <c r="L51" s="215" t="s">
        <v>210</v>
      </c>
    </row>
    <row r="52" spans="2:12" ht="106.5" customHeight="1" thickTop="1" x14ac:dyDescent="0.25">
      <c r="B52" s="546" t="s">
        <v>376</v>
      </c>
      <c r="C52" s="547"/>
      <c r="D52" s="260">
        <v>5</v>
      </c>
      <c r="E52" s="570"/>
      <c r="F52" s="449" t="s">
        <v>8</v>
      </c>
      <c r="G52" s="443"/>
      <c r="H52" s="444"/>
      <c r="I52" s="444"/>
      <c r="J52" s="466">
        <f>G52</f>
        <v>0</v>
      </c>
      <c r="K52" s="218" t="s">
        <v>170</v>
      </c>
      <c r="L52" s="256"/>
    </row>
    <row r="53" spans="2:12" ht="24" customHeight="1" x14ac:dyDescent="0.25">
      <c r="B53" s="613" t="s">
        <v>142</v>
      </c>
      <c r="C53" s="614"/>
      <c r="D53" s="614"/>
      <c r="E53" s="614"/>
      <c r="F53" s="614"/>
      <c r="G53" s="614"/>
      <c r="H53" s="614"/>
      <c r="I53" s="614"/>
      <c r="J53" s="614"/>
      <c r="K53" s="614"/>
      <c r="L53" s="615"/>
    </row>
    <row r="54" spans="2:12" ht="45" customHeight="1" thickBot="1" x14ac:dyDescent="0.3">
      <c r="B54" s="659"/>
      <c r="C54" s="660"/>
      <c r="D54" s="660"/>
      <c r="E54" s="660"/>
      <c r="F54" s="660"/>
      <c r="G54" s="660"/>
      <c r="H54" s="660"/>
      <c r="I54" s="660"/>
      <c r="J54" s="660"/>
      <c r="K54" s="660"/>
      <c r="L54" s="661"/>
    </row>
    <row r="55" spans="2:12" ht="30" customHeight="1" thickTop="1" thickBot="1" x14ac:dyDescent="0.3">
      <c r="B55" s="657"/>
      <c r="C55" s="658"/>
      <c r="D55" s="148">
        <f>SUM(D10:D13,D17:D20,D24:D28,D32:D33,D37:D39,D43:D44,D48,D52)</f>
        <v>92</v>
      </c>
      <c r="E55" s="650"/>
      <c r="F55" s="651"/>
      <c r="G55" s="157" t="s">
        <v>25</v>
      </c>
      <c r="H55" s="157" t="s">
        <v>26</v>
      </c>
      <c r="I55" s="157" t="s">
        <v>27</v>
      </c>
      <c r="J55" s="158" t="s">
        <v>28</v>
      </c>
    </row>
    <row r="56" spans="2:12" ht="30" customHeight="1" thickBot="1" x14ac:dyDescent="0.3">
      <c r="B56" s="2"/>
      <c r="C56" s="3"/>
      <c r="D56" s="4"/>
      <c r="E56" s="645" t="s">
        <v>29</v>
      </c>
      <c r="F56" s="647"/>
      <c r="G56" s="55">
        <f>SUM(G10,G17,G24,G25,G26,G37,G43,G52)</f>
        <v>0</v>
      </c>
      <c r="H56" s="56">
        <f>SUM(H11,H12,H27,H38)</f>
        <v>0</v>
      </c>
      <c r="I56" s="57">
        <f>SUM(I13+I18+I19+I20+I28+I32+I33+I39+I44+I48)</f>
        <v>0</v>
      </c>
      <c r="J56" s="29">
        <f>SUM(G56:I56)</f>
        <v>0</v>
      </c>
    </row>
    <row r="57" spans="2:12" ht="30" customHeight="1" thickBot="1" x14ac:dyDescent="0.3">
      <c r="B57" s="5"/>
      <c r="C57" s="5"/>
      <c r="D57" s="104"/>
      <c r="E57" s="652" t="s">
        <v>30</v>
      </c>
      <c r="F57" s="653"/>
      <c r="G57" s="62">
        <f>G56/F60</f>
        <v>0</v>
      </c>
      <c r="H57" s="59">
        <f>H56/F61</f>
        <v>0</v>
      </c>
      <c r="I57" s="60">
        <f>I56/F62</f>
        <v>0</v>
      </c>
      <c r="J57" s="31">
        <f>J56/F63</f>
        <v>0</v>
      </c>
    </row>
    <row r="58" spans="2:12" ht="30" customHeight="1" thickBot="1" x14ac:dyDescent="0.3">
      <c r="B58" s="5"/>
      <c r="C58" s="5"/>
      <c r="D58" s="5"/>
      <c r="E58" s="6"/>
      <c r="F58" s="6"/>
      <c r="G58" s="7"/>
      <c r="H58" s="7"/>
      <c r="I58" s="7"/>
      <c r="J58" s="7"/>
    </row>
    <row r="59" spans="2:12" ht="30" customHeight="1" thickBot="1" x14ac:dyDescent="0.3">
      <c r="B59" s="5"/>
      <c r="C59" s="5"/>
      <c r="D59" s="5"/>
      <c r="E59" s="645" t="s">
        <v>143</v>
      </c>
      <c r="F59" s="646"/>
      <c r="G59" s="647"/>
      <c r="H59" s="7"/>
      <c r="I59" s="7"/>
      <c r="J59" s="7"/>
    </row>
    <row r="60" spans="2:12" ht="30" customHeight="1" thickBot="1" x14ac:dyDescent="0.3">
      <c r="B60" s="96"/>
      <c r="C60" s="95"/>
      <c r="D60" s="96"/>
      <c r="E60" s="167" t="s">
        <v>25</v>
      </c>
      <c r="F60" s="159">
        <f>SUM(D10,D17,D24,D25,D26,D37,D43,D52)</f>
        <v>27</v>
      </c>
      <c r="G60" s="160">
        <f>F60/$F$63</f>
        <v>0.29347826086956524</v>
      </c>
      <c r="H60" s="95"/>
      <c r="I60" s="95"/>
      <c r="J60" s="95"/>
    </row>
    <row r="61" spans="2:12" ht="30" customHeight="1" thickBot="1" x14ac:dyDescent="0.3">
      <c r="B61" s="96"/>
      <c r="C61" s="95"/>
      <c r="D61" s="96"/>
      <c r="E61" s="167" t="s">
        <v>26</v>
      </c>
      <c r="F61" s="161">
        <f>SUM(D11,D12,D27,D38)</f>
        <v>16</v>
      </c>
      <c r="G61" s="162">
        <f>F61/$F$63</f>
        <v>0.17391304347826086</v>
      </c>
      <c r="H61" s="95"/>
      <c r="I61" s="95"/>
      <c r="J61" s="95"/>
    </row>
    <row r="62" spans="2:12" ht="30" customHeight="1" thickBot="1" x14ac:dyDescent="0.3">
      <c r="B62" s="96"/>
      <c r="C62" s="95"/>
      <c r="D62" s="96"/>
      <c r="E62" s="167" t="s">
        <v>27</v>
      </c>
      <c r="F62" s="163">
        <f>SUM(D13,D18,D19,D20,D28,D32,D33,D39,D44,D48)</f>
        <v>49</v>
      </c>
      <c r="G62" s="164">
        <f>F62/$F$63</f>
        <v>0.53260869565217395</v>
      </c>
      <c r="H62" s="95"/>
      <c r="I62" s="95"/>
      <c r="J62" s="95"/>
    </row>
    <row r="63" spans="2:12" ht="30" customHeight="1" thickBot="1" x14ac:dyDescent="0.3">
      <c r="B63" s="96"/>
      <c r="C63" s="95"/>
      <c r="D63" s="96"/>
      <c r="E63" s="168"/>
      <c r="F63" s="165">
        <f>SUM(F60:F62)</f>
        <v>92</v>
      </c>
      <c r="G63" s="166">
        <f>SUM(G60:G62)</f>
        <v>1</v>
      </c>
      <c r="H63" s="95"/>
      <c r="I63" s="95"/>
      <c r="J63" s="95"/>
    </row>
    <row r="64" spans="2:12" ht="50.1" customHeight="1" x14ac:dyDescent="0.25">
      <c r="B64" s="96"/>
      <c r="C64" s="95"/>
      <c r="D64" s="96"/>
      <c r="E64" s="95"/>
      <c r="F64" s="96"/>
      <c r="G64" s="95"/>
      <c r="H64" s="95"/>
      <c r="I64" s="95"/>
      <c r="J64" s="95"/>
    </row>
    <row r="65" spans="2:10" ht="50.1" customHeight="1" x14ac:dyDescent="0.25">
      <c r="B65" s="96"/>
      <c r="C65" s="95"/>
      <c r="D65" s="96"/>
      <c r="E65" s="95"/>
      <c r="F65" s="97"/>
      <c r="G65" s="98"/>
      <c r="H65" s="98"/>
      <c r="I65" s="98"/>
      <c r="J65" s="98"/>
    </row>
    <row r="66" spans="2:10" ht="50.1" customHeight="1" x14ac:dyDescent="0.25">
      <c r="B66" s="96"/>
      <c r="C66" s="95"/>
      <c r="D66" s="96"/>
      <c r="E66" s="95"/>
      <c r="F66" s="97"/>
      <c r="G66" s="98"/>
      <c r="H66" s="98"/>
      <c r="I66" s="98"/>
      <c r="J66" s="98"/>
    </row>
    <row r="67" spans="2:10" ht="50.1" customHeight="1" x14ac:dyDescent="0.25">
      <c r="B67" s="96"/>
      <c r="C67" s="95"/>
      <c r="D67" s="96"/>
      <c r="E67" s="95"/>
      <c r="F67" s="97"/>
      <c r="G67" s="98"/>
      <c r="H67" s="98"/>
      <c r="I67" s="98"/>
      <c r="J67" s="98"/>
    </row>
    <row r="68" spans="2:10" ht="50.1" customHeight="1" x14ac:dyDescent="0.25">
      <c r="B68" s="96"/>
      <c r="C68" s="95"/>
      <c r="D68" s="96"/>
      <c r="E68" s="95"/>
      <c r="F68" s="97"/>
      <c r="G68" s="98"/>
      <c r="H68" s="98"/>
      <c r="I68" s="98"/>
      <c r="J68" s="98"/>
    </row>
    <row r="69" spans="2:10" ht="50.1" customHeight="1" x14ac:dyDescent="0.25">
      <c r="B69" s="96"/>
      <c r="C69" s="95"/>
      <c r="D69" s="96"/>
      <c r="E69" s="95"/>
      <c r="F69" s="97"/>
      <c r="G69" s="98"/>
      <c r="H69" s="98"/>
      <c r="I69" s="98"/>
      <c r="J69" s="98"/>
    </row>
    <row r="70" spans="2:10" ht="50.1" customHeight="1" x14ac:dyDescent="0.25">
      <c r="B70" s="96"/>
      <c r="C70" s="95"/>
      <c r="D70" s="96"/>
      <c r="E70" s="95"/>
      <c r="F70" s="96"/>
      <c r="G70" s="98"/>
      <c r="H70" s="98"/>
      <c r="I70" s="98"/>
      <c r="J70" s="95"/>
    </row>
    <row r="71" spans="2:10" ht="50.1" customHeight="1" x14ac:dyDescent="0.25">
      <c r="B71" s="96"/>
      <c r="C71" s="95"/>
      <c r="D71" s="96"/>
      <c r="E71" s="95"/>
      <c r="F71" s="96"/>
      <c r="G71" s="98"/>
      <c r="H71" s="98"/>
      <c r="I71" s="98"/>
      <c r="J71" s="95"/>
    </row>
    <row r="72" spans="2:10" ht="50.1" customHeight="1" x14ac:dyDescent="0.25">
      <c r="B72" s="96"/>
      <c r="C72" s="95"/>
      <c r="D72" s="96"/>
      <c r="E72" s="95"/>
      <c r="F72" s="96"/>
      <c r="G72" s="98"/>
      <c r="H72" s="98"/>
      <c r="I72" s="98"/>
      <c r="J72" s="95"/>
    </row>
    <row r="73" spans="2:10" ht="50.1" customHeight="1" x14ac:dyDescent="0.25">
      <c r="B73" s="96"/>
      <c r="C73" s="95"/>
      <c r="D73" s="96"/>
      <c r="E73" s="95"/>
      <c r="F73" s="96"/>
      <c r="G73" s="98"/>
      <c r="H73" s="98"/>
      <c r="I73" s="98"/>
      <c r="J73" s="95"/>
    </row>
    <row r="74" spans="2:10" ht="50.1" customHeight="1" x14ac:dyDescent="0.25">
      <c r="B74" s="96"/>
      <c r="C74" s="95"/>
      <c r="D74" s="96"/>
      <c r="E74" s="95"/>
      <c r="F74" s="97"/>
      <c r="G74" s="98"/>
      <c r="H74" s="98"/>
      <c r="I74" s="98"/>
      <c r="J74" s="95"/>
    </row>
    <row r="75" spans="2:10" ht="50.1" customHeight="1" x14ac:dyDescent="0.25">
      <c r="B75" s="99"/>
      <c r="C75" s="95"/>
      <c r="D75" s="96"/>
      <c r="E75" s="95"/>
      <c r="F75" s="97"/>
      <c r="G75" s="98"/>
      <c r="H75" s="98"/>
      <c r="I75" s="98"/>
      <c r="J75" s="95"/>
    </row>
    <row r="76" spans="2:10" ht="50.1" customHeight="1" x14ac:dyDescent="0.25">
      <c r="B76" s="96"/>
      <c r="C76" s="95"/>
      <c r="D76" s="96"/>
      <c r="E76" s="95"/>
      <c r="F76" s="96"/>
      <c r="G76" s="98"/>
      <c r="H76" s="98"/>
      <c r="I76" s="98"/>
      <c r="J76" s="95"/>
    </row>
    <row r="77" spans="2:10" ht="50.1" customHeight="1" x14ac:dyDescent="0.25">
      <c r="B77" s="96"/>
      <c r="C77" s="95"/>
      <c r="D77" s="96"/>
      <c r="E77" s="95"/>
      <c r="F77" s="96"/>
      <c r="G77" s="98"/>
      <c r="H77" s="98"/>
      <c r="I77" s="98"/>
      <c r="J77" s="95"/>
    </row>
    <row r="78" spans="2:10" ht="48.75" customHeight="1" x14ac:dyDescent="0.25">
      <c r="B78" s="96"/>
      <c r="C78" s="95"/>
      <c r="D78" s="96"/>
      <c r="E78" s="95"/>
      <c r="F78" s="96"/>
      <c r="G78" s="98"/>
      <c r="H78" s="98"/>
      <c r="I78" s="98"/>
      <c r="J78" s="95"/>
    </row>
    <row r="79" spans="2:10" ht="50.1" customHeight="1" x14ac:dyDescent="0.25">
      <c r="B79" s="96"/>
      <c r="C79" s="95"/>
      <c r="D79" s="96"/>
      <c r="E79" s="95"/>
      <c r="F79" s="96"/>
      <c r="G79" s="98"/>
      <c r="H79" s="98"/>
      <c r="I79" s="98"/>
      <c r="J79" s="95"/>
    </row>
    <row r="80" spans="2:10" ht="50.1" customHeight="1" x14ac:dyDescent="0.25">
      <c r="B80" s="96"/>
      <c r="C80" s="95"/>
      <c r="D80" s="96"/>
      <c r="E80" s="95"/>
      <c r="F80" s="96"/>
      <c r="G80" s="98"/>
      <c r="H80" s="98"/>
      <c r="I80" s="98"/>
      <c r="J80" s="95"/>
    </row>
    <row r="81" spans="2:10" ht="50.1" customHeight="1" x14ac:dyDescent="0.25">
      <c r="B81" s="96"/>
      <c r="C81" s="95"/>
      <c r="D81" s="96"/>
      <c r="E81" s="95"/>
      <c r="F81" s="96"/>
      <c r="G81" s="98"/>
      <c r="H81" s="98"/>
      <c r="I81" s="98"/>
      <c r="J81" s="95"/>
    </row>
    <row r="82" spans="2:10" ht="50.1" customHeight="1" x14ac:dyDescent="0.25">
      <c r="B82" s="96"/>
      <c r="C82" s="95"/>
      <c r="D82" s="96"/>
      <c r="E82" s="95"/>
      <c r="F82" s="96"/>
      <c r="G82" s="98"/>
      <c r="H82" s="98"/>
      <c r="I82" s="98"/>
      <c r="J82" s="95"/>
    </row>
    <row r="83" spans="2:10" ht="50.1" customHeight="1" x14ac:dyDescent="0.25">
      <c r="B83" s="96"/>
      <c r="C83" s="95"/>
      <c r="D83" s="96"/>
      <c r="E83" s="95"/>
      <c r="F83" s="97"/>
      <c r="G83" s="98"/>
      <c r="H83" s="98"/>
      <c r="I83" s="98"/>
      <c r="J83" s="95"/>
    </row>
    <row r="84" spans="2:10" ht="50.1" customHeight="1" x14ac:dyDescent="0.25">
      <c r="B84" s="99"/>
      <c r="C84" s="95"/>
      <c r="D84" s="96"/>
      <c r="E84" s="95"/>
      <c r="F84" s="97"/>
      <c r="G84" s="98"/>
      <c r="H84" s="98"/>
      <c r="I84" s="98"/>
      <c r="J84" s="95"/>
    </row>
    <row r="85" spans="2:10" ht="50.1" customHeight="1" x14ac:dyDescent="0.25">
      <c r="B85" s="96"/>
      <c r="C85" s="95"/>
      <c r="D85" s="96"/>
      <c r="E85" s="95"/>
      <c r="F85" s="96"/>
      <c r="G85" s="98"/>
      <c r="H85" s="98"/>
      <c r="I85" s="98"/>
      <c r="J85" s="95"/>
    </row>
    <row r="86" spans="2:10" ht="50.1" customHeight="1" x14ac:dyDescent="0.25">
      <c r="B86" s="96"/>
      <c r="C86" s="95"/>
      <c r="D86" s="96"/>
      <c r="E86" s="95"/>
      <c r="F86" s="96"/>
      <c r="G86" s="98"/>
      <c r="H86" s="98"/>
      <c r="I86" s="98"/>
      <c r="J86" s="95"/>
    </row>
    <row r="87" spans="2:10" ht="50.1" customHeight="1" x14ac:dyDescent="0.25">
      <c r="B87" s="96"/>
      <c r="C87" s="95"/>
      <c r="D87" s="96"/>
      <c r="E87" s="95"/>
      <c r="F87" s="96"/>
      <c r="G87" s="98"/>
      <c r="H87" s="98"/>
      <c r="I87" s="98"/>
      <c r="J87" s="95"/>
    </row>
    <row r="88" spans="2:10" ht="50.1" customHeight="1" x14ac:dyDescent="0.25">
      <c r="B88" s="96"/>
      <c r="C88" s="95"/>
      <c r="D88" s="96"/>
      <c r="E88" s="95"/>
      <c r="F88" s="96"/>
      <c r="G88" s="98"/>
      <c r="H88" s="98"/>
      <c r="I88" s="98"/>
      <c r="J88" s="95"/>
    </row>
    <row r="89" spans="2:10" ht="50.1" customHeight="1" x14ac:dyDescent="0.25">
      <c r="B89" s="96"/>
      <c r="C89" s="95"/>
      <c r="D89" s="96"/>
      <c r="E89" s="95"/>
      <c r="F89" s="96"/>
      <c r="G89" s="98"/>
      <c r="H89" s="98"/>
      <c r="I89" s="98"/>
      <c r="J89" s="95"/>
    </row>
    <row r="90" spans="2:10" ht="50.1" customHeight="1" x14ac:dyDescent="0.25">
      <c r="B90" s="96"/>
      <c r="C90" s="95"/>
      <c r="D90" s="96"/>
      <c r="E90" s="95"/>
      <c r="F90" s="97"/>
      <c r="G90" s="98"/>
      <c r="H90" s="98"/>
      <c r="I90" s="98"/>
      <c r="J90" s="95"/>
    </row>
    <row r="91" spans="2:10" ht="50.1" customHeight="1" x14ac:dyDescent="0.25">
      <c r="B91" s="99"/>
      <c r="C91" s="95"/>
      <c r="D91" s="96"/>
      <c r="E91" s="95"/>
      <c r="F91" s="97"/>
      <c r="G91" s="98"/>
      <c r="H91" s="98"/>
      <c r="I91" s="98"/>
      <c r="J91" s="95"/>
    </row>
    <row r="92" spans="2:10" ht="50.1" customHeight="1" x14ac:dyDescent="0.25">
      <c r="B92" s="96"/>
      <c r="C92" s="95"/>
      <c r="D92" s="96"/>
      <c r="E92" s="95"/>
      <c r="F92" s="96"/>
      <c r="G92" s="98"/>
      <c r="H92" s="98"/>
      <c r="I92" s="98"/>
      <c r="J92" s="95"/>
    </row>
    <row r="93" spans="2:10" ht="50.1" customHeight="1" x14ac:dyDescent="0.25">
      <c r="B93" s="96"/>
      <c r="C93" s="95"/>
      <c r="D93" s="96"/>
      <c r="E93" s="95"/>
      <c r="F93" s="96"/>
      <c r="G93" s="98"/>
      <c r="H93" s="98"/>
      <c r="I93" s="98"/>
      <c r="J93" s="95"/>
    </row>
    <row r="94" spans="2:10" ht="50.1" customHeight="1" x14ac:dyDescent="0.25">
      <c r="B94" s="96"/>
      <c r="C94" s="95"/>
      <c r="D94" s="96"/>
      <c r="E94" s="95"/>
      <c r="F94" s="96"/>
      <c r="G94" s="98"/>
      <c r="H94" s="98"/>
      <c r="I94" s="98"/>
      <c r="J94" s="95"/>
    </row>
    <row r="95" spans="2:10" ht="50.1" customHeight="1" x14ac:dyDescent="0.25">
      <c r="B95" s="96"/>
      <c r="C95" s="95"/>
      <c r="D95" s="96"/>
      <c r="E95" s="95"/>
      <c r="F95" s="96"/>
      <c r="G95" s="98"/>
      <c r="H95" s="98"/>
      <c r="I95" s="98"/>
      <c r="J95" s="98"/>
    </row>
    <row r="96" spans="2:10" ht="50.1" customHeight="1" x14ac:dyDescent="0.25">
      <c r="B96" s="96"/>
      <c r="C96" s="95"/>
      <c r="D96" s="96"/>
      <c r="E96" s="95"/>
      <c r="F96" s="96"/>
      <c r="G96" s="98"/>
      <c r="H96" s="98"/>
      <c r="I96" s="98"/>
      <c r="J96" s="98"/>
    </row>
    <row r="97" spans="2:10" ht="50.1" customHeight="1" x14ac:dyDescent="0.25">
      <c r="B97" s="96"/>
      <c r="C97" s="95"/>
      <c r="D97" s="96"/>
      <c r="E97" s="95"/>
      <c r="F97" s="96"/>
      <c r="G97" s="98"/>
      <c r="H97" s="98"/>
      <c r="I97" s="98"/>
      <c r="J97" s="98"/>
    </row>
    <row r="98" spans="2:10" ht="50.1" customHeight="1" x14ac:dyDescent="0.25">
      <c r="B98" s="96"/>
      <c r="C98" s="95"/>
      <c r="D98" s="96"/>
      <c r="E98" s="95"/>
      <c r="F98" s="96"/>
      <c r="G98" s="98"/>
      <c r="H98" s="98"/>
      <c r="I98" s="98"/>
      <c r="J98" s="95"/>
    </row>
    <row r="99" spans="2:10" ht="50.1" customHeight="1" x14ac:dyDescent="0.25">
      <c r="B99" s="96"/>
      <c r="C99" s="95"/>
      <c r="D99" s="96"/>
      <c r="E99" s="95"/>
      <c r="F99" s="96"/>
      <c r="G99" s="98"/>
      <c r="H99" s="98"/>
      <c r="I99" s="98"/>
      <c r="J99" s="95"/>
    </row>
    <row r="100" spans="2:10" ht="50.1" customHeight="1" x14ac:dyDescent="0.25">
      <c r="B100" s="96"/>
      <c r="C100" s="95"/>
      <c r="D100" s="96"/>
      <c r="E100" s="95"/>
      <c r="F100" s="97"/>
      <c r="G100" s="98"/>
      <c r="H100" s="98"/>
      <c r="I100" s="98"/>
      <c r="J100" s="95"/>
    </row>
    <row r="101" spans="2:10" ht="50.1" customHeight="1" x14ac:dyDescent="0.25">
      <c r="B101" s="99"/>
      <c r="C101" s="95"/>
      <c r="D101" s="96"/>
      <c r="E101" s="95"/>
      <c r="F101" s="97"/>
      <c r="G101" s="98"/>
      <c r="H101" s="98"/>
      <c r="I101" s="98"/>
      <c r="J101" s="95"/>
    </row>
    <row r="102" spans="2:10" ht="50.1" customHeight="1" x14ac:dyDescent="0.25">
      <c r="B102" s="96"/>
      <c r="C102" s="95"/>
      <c r="D102" s="96"/>
      <c r="E102" s="95"/>
      <c r="F102" s="96"/>
      <c r="G102" s="98"/>
      <c r="H102" s="98"/>
      <c r="I102" s="98"/>
      <c r="J102" s="95"/>
    </row>
    <row r="103" spans="2:10" ht="50.1" customHeight="1" x14ac:dyDescent="0.25">
      <c r="B103" s="96"/>
      <c r="C103" s="95"/>
      <c r="D103" s="96"/>
      <c r="E103" s="95"/>
      <c r="F103" s="96"/>
      <c r="G103" s="98"/>
      <c r="H103" s="98"/>
      <c r="I103" s="98"/>
      <c r="J103" s="95"/>
    </row>
    <row r="104" spans="2:10" ht="50.1" customHeight="1" x14ac:dyDescent="0.25">
      <c r="B104" s="96"/>
      <c r="C104" s="95"/>
      <c r="D104" s="96"/>
      <c r="E104" s="95"/>
      <c r="F104" s="96"/>
      <c r="G104" s="98"/>
      <c r="H104" s="98"/>
      <c r="I104" s="98"/>
      <c r="J104" s="95"/>
    </row>
    <row r="105" spans="2:10" ht="50.1" customHeight="1" x14ac:dyDescent="0.25">
      <c r="B105" s="96"/>
      <c r="C105" s="95"/>
      <c r="D105" s="96"/>
      <c r="E105" s="95"/>
      <c r="F105" s="96"/>
      <c r="G105" s="98"/>
      <c r="H105" s="98"/>
      <c r="I105" s="98"/>
      <c r="J105" s="95"/>
    </row>
    <row r="106" spans="2:10" ht="50.1" customHeight="1" x14ac:dyDescent="0.25">
      <c r="B106" s="96"/>
      <c r="C106" s="95"/>
      <c r="D106" s="96"/>
      <c r="E106" s="95"/>
      <c r="F106" s="96"/>
      <c r="G106" s="98"/>
      <c r="H106" s="98"/>
      <c r="I106" s="98"/>
      <c r="J106" s="95"/>
    </row>
    <row r="107" spans="2:10" ht="50.1" customHeight="1" x14ac:dyDescent="0.25">
      <c r="B107" s="96"/>
      <c r="C107" s="95"/>
      <c r="D107" s="96"/>
      <c r="E107" s="95"/>
      <c r="F107" s="97"/>
      <c r="G107" s="98"/>
      <c r="H107" s="98"/>
      <c r="I107" s="98"/>
      <c r="J107" s="95"/>
    </row>
    <row r="108" spans="2:10" ht="50.1" customHeight="1" x14ac:dyDescent="0.25">
      <c r="B108" s="99"/>
      <c r="C108" s="95"/>
      <c r="D108" s="96"/>
      <c r="E108" s="95"/>
      <c r="F108" s="97"/>
      <c r="G108" s="98"/>
      <c r="H108" s="98"/>
      <c r="I108" s="98"/>
      <c r="J108" s="95"/>
    </row>
    <row r="109" spans="2:10" ht="50.1" customHeight="1" x14ac:dyDescent="0.25">
      <c r="B109" s="96"/>
      <c r="C109" s="95"/>
      <c r="D109" s="96"/>
      <c r="E109" s="95"/>
      <c r="F109" s="96"/>
      <c r="G109" s="98"/>
      <c r="H109" s="98"/>
      <c r="I109" s="98"/>
      <c r="J109" s="95"/>
    </row>
    <row r="110" spans="2:10" ht="50.1" customHeight="1" x14ac:dyDescent="0.25">
      <c r="B110" s="96"/>
      <c r="C110" s="95"/>
      <c r="D110" s="96"/>
      <c r="E110" s="95"/>
      <c r="F110" s="96"/>
      <c r="G110" s="98"/>
      <c r="H110" s="98"/>
      <c r="I110" s="98"/>
      <c r="J110" s="95"/>
    </row>
    <row r="111" spans="2:10" ht="50.1" customHeight="1" x14ac:dyDescent="0.25">
      <c r="B111" s="96"/>
      <c r="C111" s="95"/>
      <c r="D111" s="96"/>
      <c r="E111" s="95"/>
      <c r="F111" s="96"/>
      <c r="G111" s="98"/>
      <c r="H111" s="98"/>
      <c r="I111" s="98"/>
      <c r="J111" s="95"/>
    </row>
    <row r="112" spans="2:10" ht="50.1" customHeight="1" x14ac:dyDescent="0.25">
      <c r="B112" s="96"/>
      <c r="C112" s="95"/>
      <c r="D112" s="96"/>
      <c r="E112" s="95"/>
      <c r="F112" s="96"/>
      <c r="G112" s="98"/>
      <c r="H112" s="98"/>
      <c r="I112" s="98"/>
      <c r="J112" s="98"/>
    </row>
    <row r="113" spans="2:10" ht="50.1" customHeight="1" x14ac:dyDescent="0.25">
      <c r="B113" s="96"/>
      <c r="C113" s="95"/>
      <c r="D113" s="96"/>
      <c r="E113" s="95"/>
      <c r="F113" s="96"/>
      <c r="G113" s="98"/>
      <c r="H113" s="98"/>
      <c r="I113" s="98"/>
      <c r="J113" s="95"/>
    </row>
    <row r="114" spans="2:10" ht="50.1" customHeight="1" x14ac:dyDescent="0.25">
      <c r="B114" s="96"/>
      <c r="C114" s="95"/>
      <c r="D114" s="96"/>
      <c r="E114" s="95"/>
      <c r="F114" s="96"/>
      <c r="G114" s="98"/>
      <c r="H114" s="98"/>
      <c r="I114" s="98"/>
      <c r="J114" s="95"/>
    </row>
    <row r="115" spans="2:10" ht="50.1" customHeight="1" x14ac:dyDescent="0.25">
      <c r="B115" s="96"/>
      <c r="C115" s="95"/>
      <c r="D115" s="96"/>
      <c r="E115" s="95"/>
      <c r="F115" s="96"/>
      <c r="G115" s="98"/>
      <c r="H115" s="98"/>
      <c r="I115" s="98"/>
      <c r="J115" s="98"/>
    </row>
    <row r="116" spans="2:10" ht="50.1" customHeight="1" x14ac:dyDescent="0.25">
      <c r="B116" s="96"/>
      <c r="C116" s="95"/>
      <c r="D116" s="96"/>
      <c r="E116" s="95"/>
      <c r="F116" s="96"/>
      <c r="G116" s="98"/>
      <c r="H116" s="98"/>
      <c r="I116" s="98"/>
      <c r="J116" s="98"/>
    </row>
    <row r="117" spans="2:10" x14ac:dyDescent="0.25">
      <c r="C117" s="95"/>
    </row>
    <row r="118" spans="2:10" x14ac:dyDescent="0.25">
      <c r="C118" s="95"/>
    </row>
  </sheetData>
  <sheetProtection algorithmName="SHA-512" hashValue="FFQGL5bU3icD0A5P1nk6MzvHJtUHgbl0WGMganLmsdpT8ddbdny9OBSAugLakXunBJ7golgOuygv952iXjYyJg==" saltValue="AecSFh9IeaO5N+800WjEGg==" spinCount="100000" sheet="1" objects="1" scenarios="1"/>
  <customSheetViews>
    <customSheetView guid="{3781E168-8419-4FE7-B032-2854CE4BD91E}" scale="65" fitToPage="1">
      <selection activeCell="G7" sqref="G7"/>
      <rowBreaks count="2" manualBreakCount="2">
        <brk id="15" max="11" man="1"/>
        <brk id="44" max="16383" man="1"/>
      </rowBreaks>
      <colBreaks count="1" manualBreakCount="1">
        <brk id="11" max="1048575" man="1"/>
      </colBreaks>
      <pageMargins left="0.19685039370078741" right="0.19685039370078741" top="0.19685039370078741" bottom="0.19685039370078741" header="0.31496062992125984" footer="0.31496062992125984"/>
      <pageSetup paperSize="5" scale="67" fitToHeight="0" orientation="landscape"/>
      <headerFooter alignWithMargins="0">
        <oddFooter>&amp;L&amp;K000000COR - Large Employer Audit Tool v.2&amp;R&amp;10&amp;K000000&amp;A - Page &amp;P of &amp;N</oddFooter>
      </headerFooter>
    </customSheetView>
  </customSheetViews>
  <mergeCells count="84">
    <mergeCell ref="E59:G59"/>
    <mergeCell ref="J17:J20"/>
    <mergeCell ref="J24:J28"/>
    <mergeCell ref="J37:J39"/>
    <mergeCell ref="E55:F55"/>
    <mergeCell ref="E56:F56"/>
    <mergeCell ref="E57:F57"/>
    <mergeCell ref="J43:J44"/>
    <mergeCell ref="E16:E20"/>
    <mergeCell ref="J32:J33"/>
    <mergeCell ref="G36:J36"/>
    <mergeCell ref="B40:L40"/>
    <mergeCell ref="B41:L41"/>
    <mergeCell ref="B55:C55"/>
    <mergeCell ref="B53:L53"/>
    <mergeCell ref="B54:L54"/>
    <mergeCell ref="L8:L9"/>
    <mergeCell ref="B49:L49"/>
    <mergeCell ref="C23:D23"/>
    <mergeCell ref="G9:J9"/>
    <mergeCell ref="G23:J23"/>
    <mergeCell ref="J10:J13"/>
    <mergeCell ref="C9:D9"/>
    <mergeCell ref="C16:D16"/>
    <mergeCell ref="B10:C10"/>
    <mergeCell ref="B11:C11"/>
    <mergeCell ref="B12:C12"/>
    <mergeCell ref="B13:C13"/>
    <mergeCell ref="B35:L35"/>
    <mergeCell ref="B32:C32"/>
    <mergeCell ref="B33:C33"/>
    <mergeCell ref="E9:E13"/>
    <mergeCell ref="E51:E52"/>
    <mergeCell ref="G51:J51"/>
    <mergeCell ref="B14:L14"/>
    <mergeCell ref="C51:D51"/>
    <mergeCell ref="B15:L15"/>
    <mergeCell ref="B17:C17"/>
    <mergeCell ref="B43:C43"/>
    <mergeCell ref="B44:C44"/>
    <mergeCell ref="B45:L45"/>
    <mergeCell ref="B46:L46"/>
    <mergeCell ref="C31:D31"/>
    <mergeCell ref="E31:E33"/>
    <mergeCell ref="G47:J47"/>
    <mergeCell ref="B50:L50"/>
    <mergeCell ref="B24:C24"/>
    <mergeCell ref="E47:E48"/>
    <mergeCell ref="H5:J5"/>
    <mergeCell ref="L6:L7"/>
    <mergeCell ref="B6:D6"/>
    <mergeCell ref="B7:D7"/>
    <mergeCell ref="E6:E7"/>
    <mergeCell ref="K6:K7"/>
    <mergeCell ref="F6:J6"/>
    <mergeCell ref="B37:C37"/>
    <mergeCell ref="B38:C38"/>
    <mergeCell ref="B39:C39"/>
    <mergeCell ref="B21:L21"/>
    <mergeCell ref="B22:L22"/>
    <mergeCell ref="B29:L29"/>
    <mergeCell ref="B26:C26"/>
    <mergeCell ref="B27:C27"/>
    <mergeCell ref="B28:C28"/>
    <mergeCell ref="B30:L30"/>
    <mergeCell ref="B34:L34"/>
    <mergeCell ref="G31:J31"/>
    <mergeCell ref="B25:C25"/>
    <mergeCell ref="C3:L4"/>
    <mergeCell ref="B2:L2"/>
    <mergeCell ref="B48:C48"/>
    <mergeCell ref="B52:C52"/>
    <mergeCell ref="B1:L1"/>
    <mergeCell ref="C47:D47"/>
    <mergeCell ref="B8:D8"/>
    <mergeCell ref="F8:J8"/>
    <mergeCell ref="G16:J16"/>
    <mergeCell ref="G42:J42"/>
    <mergeCell ref="C42:D42"/>
    <mergeCell ref="C36:D36"/>
    <mergeCell ref="B18:C18"/>
    <mergeCell ref="B19:C19"/>
    <mergeCell ref="B20:C20"/>
    <mergeCell ref="E23:E28"/>
  </mergeCells>
  <phoneticPr fontId="16" type="noConversion"/>
  <conditionalFormatting sqref="B22:L22">
    <cfRule type="expression" dxfId="162" priority="22">
      <formula>AND($J17&lt;20,ISBLANK($B22))</formula>
    </cfRule>
  </conditionalFormatting>
  <conditionalFormatting sqref="B15:L15">
    <cfRule type="expression" dxfId="161" priority="2">
      <formula>AND($J10&lt;20,ISBLANK($B15))</formula>
    </cfRule>
  </conditionalFormatting>
  <conditionalFormatting sqref="B30:L30">
    <cfRule type="expression" dxfId="160" priority="4">
      <formula>AND($J24&lt;13,ISBLANK($B30))</formula>
    </cfRule>
    <cfRule type="expression" dxfId="159" priority="10">
      <formula>AND($J24&lt;13,ISBLANK($B30))</formula>
    </cfRule>
  </conditionalFormatting>
  <conditionalFormatting sqref="B35:L35">
    <cfRule type="expression" dxfId="158" priority="9">
      <formula>AND($J32&lt;8,ISBLANK($B35))</formula>
    </cfRule>
  </conditionalFormatting>
  <conditionalFormatting sqref="B41:L41">
    <cfRule type="expression" dxfId="157" priority="8">
      <formula>AND($J37&lt;16,ISBLANK($B41))</formula>
    </cfRule>
  </conditionalFormatting>
  <conditionalFormatting sqref="B46:L46">
    <cfRule type="expression" dxfId="156" priority="7">
      <formula>AND($J43&lt;5,ISBLANK($B46))</formula>
    </cfRule>
  </conditionalFormatting>
  <conditionalFormatting sqref="B50:L50">
    <cfRule type="expression" dxfId="155" priority="6">
      <formula>AND($J48&lt;5,ISBLANK($B50))</formula>
    </cfRule>
  </conditionalFormatting>
  <conditionalFormatting sqref="B54:L54">
    <cfRule type="expression" dxfId="154" priority="5">
      <formula>AND($J52&lt;5,ISBLANK($B54))</formula>
    </cfRule>
  </conditionalFormatting>
  <hyperlinks>
    <hyperlink ref="B8:D8" r:id="rId1" display="**If you require any Documents or References, please click here to access AgSafe BC Resources**" xr:uid="{00000000-0004-0000-0100-000000000000}"/>
  </hyperlinks>
  <pageMargins left="0.19685039370078741" right="0.19685039370078741" top="0.19685039370078741" bottom="0.19685039370078741" header="0.31496062992125984" footer="0.31496062992125984"/>
  <pageSetup paperSize="5" scale="66" fitToHeight="0" orientation="landscape" r:id="rId2"/>
  <headerFooter scaleWithDoc="0">
    <oddFooter>&amp;L&amp;"Calibri,Regular"&amp;9COR - Large Employer Tool&amp;R&amp;"Calibri,Regular"&amp;9&amp;K000000&amp;A - Page &amp;P of &amp;N</oddFooter>
  </headerFooter>
  <ignoredErrors>
    <ignoredError sqref="B9 B16 B23 B36 B42 B47 B51" numberStoredAsText="1"/>
    <ignoredError sqref="H57:J57" evalError="1"/>
  </ignoredErrors>
  <drawing r:id="rId3"/>
  <legacyDrawing r:id="rId4"/>
  <mc:AlternateContent xmlns:mc="http://schemas.openxmlformats.org/markup-compatibility/2006">
    <mc:Choice Requires="x14">
      <controls>
        <mc:AlternateContent xmlns:mc="http://schemas.openxmlformats.org/markup-compatibility/2006">
          <mc:Choice Requires="x14">
            <control shapeId="2051" r:id="rId5" name="Button 3">
              <controlPr defaultSize="0" print="0" autoFill="0" autoPict="0" macro="[0]!Sheet1.SpellCheckSheet">
                <anchor moveWithCells="1">
                  <from>
                    <xdr:col>11</xdr:col>
                    <xdr:colOff>2762250</xdr:colOff>
                    <xdr:row>54</xdr:row>
                    <xdr:rowOff>114300</xdr:rowOff>
                  </from>
                  <to>
                    <xdr:col>11</xdr:col>
                    <xdr:colOff>5067300</xdr:colOff>
                    <xdr:row>55</xdr:row>
                    <xdr:rowOff>95250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589199"/>
    <pageSetUpPr fitToPage="1"/>
  </sheetPr>
  <dimension ref="B1:L133"/>
  <sheetViews>
    <sheetView showGridLines="0" zoomScaleNormal="100" zoomScaleSheetLayoutView="70" zoomScalePageLayoutView="70" workbookViewId="0">
      <selection activeCell="C5" sqref="C5"/>
    </sheetView>
  </sheetViews>
  <sheetFormatPr defaultColWidth="8.625" defaultRowHeight="15.75" x14ac:dyDescent="0.25"/>
  <cols>
    <col min="1" max="1" width="2.625" style="1" customWidth="1"/>
    <col min="2" max="2" width="3.75" style="94" customWidth="1"/>
    <col min="3" max="3" width="83.375" style="94" customWidth="1"/>
    <col min="4" max="4" width="13.125" style="51" hidden="1" customWidth="1"/>
    <col min="5" max="5" width="3.375" style="51" bestFit="1" customWidth="1"/>
    <col min="6" max="6" width="11.125" style="51" bestFit="1" customWidth="1"/>
    <col min="7" max="7" width="10.375" style="51" customWidth="1"/>
    <col min="8" max="8" width="11.875" style="51" customWidth="1"/>
    <col min="9" max="9" width="10.375" style="51" customWidth="1"/>
    <col min="10" max="10" width="12.125" style="51" customWidth="1"/>
    <col min="11" max="11" width="4.25" style="51" customWidth="1"/>
    <col min="12" max="12" width="94.625" style="51" customWidth="1"/>
    <col min="13" max="16384" width="8.625" style="1"/>
  </cols>
  <sheetData>
    <row r="1" spans="2:12" ht="24" customHeight="1" thickTop="1" x14ac:dyDescent="0.25">
      <c r="B1" s="548" t="s">
        <v>129</v>
      </c>
      <c r="C1" s="549"/>
      <c r="D1" s="549"/>
      <c r="E1" s="549"/>
      <c r="F1" s="549"/>
      <c r="G1" s="549"/>
      <c r="H1" s="549"/>
      <c r="I1" s="549"/>
      <c r="J1" s="549"/>
      <c r="K1" s="549"/>
      <c r="L1" s="550"/>
    </row>
    <row r="2" spans="2:12" ht="21" customHeight="1" x14ac:dyDescent="0.25">
      <c r="B2" s="693"/>
      <c r="C2" s="702" t="s">
        <v>158</v>
      </c>
      <c r="D2" s="702"/>
      <c r="E2" s="702"/>
      <c r="F2" s="702"/>
      <c r="G2" s="702"/>
      <c r="H2" s="702"/>
      <c r="I2" s="702"/>
      <c r="J2" s="702"/>
      <c r="K2" s="702"/>
      <c r="L2" s="703"/>
    </row>
    <row r="3" spans="2:12" s="16" customFormat="1" ht="18" customHeight="1" x14ac:dyDescent="0.2">
      <c r="B3" s="693"/>
      <c r="C3" s="704" t="s">
        <v>505</v>
      </c>
      <c r="D3" s="704"/>
      <c r="E3" s="704"/>
      <c r="F3" s="704"/>
      <c r="G3" s="704"/>
      <c r="H3" s="704"/>
      <c r="I3" s="704"/>
      <c r="J3" s="704"/>
      <c r="K3" s="704"/>
      <c r="L3" s="705"/>
    </row>
    <row r="4" spans="2:12" s="16" customFormat="1" ht="15.75" customHeight="1" x14ac:dyDescent="0.2">
      <c r="B4" s="693"/>
      <c r="C4" s="704"/>
      <c r="D4" s="704"/>
      <c r="E4" s="704"/>
      <c r="F4" s="704"/>
      <c r="G4" s="704"/>
      <c r="H4" s="704"/>
      <c r="I4" s="704"/>
      <c r="J4" s="704"/>
      <c r="K4" s="704"/>
      <c r="L4" s="705"/>
    </row>
    <row r="5" spans="2:12" s="16" customFormat="1" ht="32.1" customHeight="1" thickBot="1" x14ac:dyDescent="0.25">
      <c r="B5" s="694"/>
      <c r="C5" s="376">
        <f>'Title Page'!C9</f>
        <v>0</v>
      </c>
      <c r="D5" s="92"/>
      <c r="E5" s="92"/>
      <c r="F5" s="92" t="s">
        <v>154</v>
      </c>
      <c r="G5" s="92"/>
      <c r="H5" s="590">
        <f>'Title Page'!C6</f>
        <v>0</v>
      </c>
      <c r="I5" s="591"/>
      <c r="J5" s="591"/>
      <c r="K5" s="149"/>
      <c r="L5" s="150">
        <f>'Title Page'!C11</f>
        <v>0</v>
      </c>
    </row>
    <row r="6" spans="2:12" ht="22.5" customHeight="1" thickBot="1" x14ac:dyDescent="0.3">
      <c r="B6" s="714" t="s">
        <v>166</v>
      </c>
      <c r="C6" s="715"/>
      <c r="D6" s="716"/>
      <c r="E6" s="676"/>
      <c r="F6" s="711" t="s">
        <v>1</v>
      </c>
      <c r="G6" s="712"/>
      <c r="H6" s="712"/>
      <c r="I6" s="712"/>
      <c r="J6" s="713"/>
      <c r="K6" s="143"/>
      <c r="L6" s="695" t="s">
        <v>155</v>
      </c>
    </row>
    <row r="7" spans="2:12" ht="54.95" customHeight="1" thickBot="1" x14ac:dyDescent="0.3">
      <c r="B7" s="706" t="s">
        <v>2</v>
      </c>
      <c r="C7" s="707"/>
      <c r="D7" s="708"/>
      <c r="E7" s="677"/>
      <c r="F7" s="145" t="s">
        <v>3</v>
      </c>
      <c r="G7" s="146" t="s">
        <v>514</v>
      </c>
      <c r="H7" s="146" t="s">
        <v>515</v>
      </c>
      <c r="I7" s="146" t="s">
        <v>516</v>
      </c>
      <c r="J7" s="146" t="s">
        <v>6</v>
      </c>
      <c r="L7" s="696"/>
    </row>
    <row r="8" spans="2:12" ht="32.25" customHeight="1" thickTop="1" thickBot="1" x14ac:dyDescent="0.3">
      <c r="B8" s="699" t="s">
        <v>157</v>
      </c>
      <c r="C8" s="700"/>
      <c r="D8" s="701"/>
      <c r="E8" s="677"/>
      <c r="F8" s="353"/>
      <c r="G8" s="186"/>
      <c r="H8" s="188"/>
      <c r="I8" s="188"/>
      <c r="J8" s="188"/>
      <c r="K8" s="144"/>
      <c r="L8" s="709" t="s">
        <v>519</v>
      </c>
    </row>
    <row r="9" spans="2:12" ht="50.25" customHeight="1" thickBot="1" x14ac:dyDescent="0.3">
      <c r="B9" s="245" t="s">
        <v>7</v>
      </c>
      <c r="C9" s="697" t="s">
        <v>62</v>
      </c>
      <c r="D9" s="698"/>
      <c r="E9" s="677"/>
      <c r="F9" s="312">
        <v>5</v>
      </c>
      <c r="G9" s="559"/>
      <c r="H9" s="559"/>
      <c r="I9" s="559"/>
      <c r="J9" s="560"/>
      <c r="K9" s="297"/>
      <c r="L9" s="710"/>
    </row>
    <row r="10" spans="2:12" ht="131.25" customHeight="1" thickTop="1" x14ac:dyDescent="0.25">
      <c r="B10" s="674" t="s">
        <v>528</v>
      </c>
      <c r="C10" s="675"/>
      <c r="D10" s="196">
        <v>5</v>
      </c>
      <c r="E10" s="678"/>
      <c r="F10" s="449" t="s">
        <v>8</v>
      </c>
      <c r="G10" s="443"/>
      <c r="H10" s="467"/>
      <c r="I10" s="467"/>
      <c r="J10" s="466">
        <f>G10</f>
        <v>0</v>
      </c>
      <c r="K10" s="202" t="s">
        <v>163</v>
      </c>
      <c r="L10" s="255"/>
    </row>
    <row r="11" spans="2:12" ht="24" customHeight="1" x14ac:dyDescent="0.25">
      <c r="B11" s="584" t="s">
        <v>142</v>
      </c>
      <c r="C11" s="717"/>
      <c r="D11" s="717"/>
      <c r="E11" s="717"/>
      <c r="F11" s="717"/>
      <c r="G11" s="717"/>
      <c r="H11" s="717"/>
      <c r="I11" s="717"/>
      <c r="J11" s="717"/>
      <c r="K11" s="717"/>
      <c r="L11" s="718"/>
    </row>
    <row r="12" spans="2:12" ht="45" customHeight="1" thickBot="1" x14ac:dyDescent="0.3">
      <c r="B12" s="719"/>
      <c r="C12" s="720"/>
      <c r="D12" s="720"/>
      <c r="E12" s="720"/>
      <c r="F12" s="720"/>
      <c r="G12" s="720"/>
      <c r="H12" s="720"/>
      <c r="I12" s="720"/>
      <c r="J12" s="720"/>
      <c r="K12" s="720"/>
      <c r="L12" s="721"/>
    </row>
    <row r="13" spans="2:12" ht="45" customHeight="1" thickBot="1" x14ac:dyDescent="0.3">
      <c r="B13" s="243" t="s">
        <v>9</v>
      </c>
      <c r="C13" s="662" t="s">
        <v>63</v>
      </c>
      <c r="D13" s="663"/>
      <c r="E13" s="666"/>
      <c r="F13" s="312">
        <v>5</v>
      </c>
      <c r="G13" s="667"/>
      <c r="H13" s="667"/>
      <c r="I13" s="667"/>
      <c r="J13" s="668"/>
      <c r="K13" s="221"/>
      <c r="L13" s="379" t="s">
        <v>210</v>
      </c>
    </row>
    <row r="14" spans="2:12" ht="103.5" customHeight="1" thickTop="1" x14ac:dyDescent="0.25">
      <c r="B14" s="725" t="s">
        <v>529</v>
      </c>
      <c r="C14" s="726"/>
      <c r="D14" s="197">
        <v>5</v>
      </c>
      <c r="E14" s="571"/>
      <c r="F14" s="449" t="s">
        <v>8</v>
      </c>
      <c r="G14" s="227"/>
      <c r="H14" s="227"/>
      <c r="I14" s="464" t="str">
        <f>'MSW Interviews'!H16</f>
        <v>0</v>
      </c>
      <c r="J14" s="466">
        <f>SUM(I14+0)</f>
        <v>0</v>
      </c>
      <c r="K14" s="199" t="s">
        <v>168</v>
      </c>
      <c r="L14" s="409">
        <f>'MSW Interviews'!I16</f>
        <v>0</v>
      </c>
    </row>
    <row r="15" spans="2:12" ht="24" customHeight="1" x14ac:dyDescent="0.25">
      <c r="B15" s="654" t="s">
        <v>142</v>
      </c>
      <c r="C15" s="664"/>
      <c r="D15" s="664"/>
      <c r="E15" s="664"/>
      <c r="F15" s="664"/>
      <c r="G15" s="664"/>
      <c r="H15" s="664"/>
      <c r="I15" s="664"/>
      <c r="J15" s="664"/>
      <c r="K15" s="664"/>
      <c r="L15" s="665"/>
    </row>
    <row r="16" spans="2:12" ht="45" customHeight="1" thickBot="1" x14ac:dyDescent="0.3">
      <c r="B16" s="722"/>
      <c r="C16" s="723"/>
      <c r="D16" s="723"/>
      <c r="E16" s="723"/>
      <c r="F16" s="723"/>
      <c r="G16" s="723"/>
      <c r="H16" s="723"/>
      <c r="I16" s="723"/>
      <c r="J16" s="723"/>
      <c r="K16" s="723"/>
      <c r="L16" s="724"/>
    </row>
    <row r="17" spans="2:12" ht="45" customHeight="1" thickBot="1" x14ac:dyDescent="0.3">
      <c r="B17" s="243" t="s">
        <v>11</v>
      </c>
      <c r="C17" s="662" t="s">
        <v>64</v>
      </c>
      <c r="D17" s="663"/>
      <c r="E17" s="666"/>
      <c r="F17" s="312">
        <v>10</v>
      </c>
      <c r="G17" s="667"/>
      <c r="H17" s="667"/>
      <c r="I17" s="667"/>
      <c r="J17" s="668"/>
      <c r="K17" s="221"/>
      <c r="L17" s="379" t="s">
        <v>210</v>
      </c>
    </row>
    <row r="18" spans="2:12" ht="69.95" customHeight="1" thickTop="1" x14ac:dyDescent="0.25">
      <c r="B18" s="633" t="s">
        <v>384</v>
      </c>
      <c r="C18" s="634"/>
      <c r="D18" s="189">
        <v>2</v>
      </c>
      <c r="E18" s="671"/>
      <c r="F18" s="451" t="s">
        <v>349</v>
      </c>
      <c r="G18" s="453"/>
      <c r="H18" s="454"/>
      <c r="I18" s="454"/>
      <c r="J18" s="648">
        <f>SUM(G18+H19+I20)</f>
        <v>0</v>
      </c>
      <c r="K18" s="199" t="s">
        <v>163</v>
      </c>
      <c r="L18" s="257"/>
    </row>
    <row r="19" spans="2:12" ht="66" customHeight="1" x14ac:dyDescent="0.25">
      <c r="B19" s="574" t="s">
        <v>392</v>
      </c>
      <c r="C19" s="567"/>
      <c r="D19" s="139">
        <v>4</v>
      </c>
      <c r="E19" s="671"/>
      <c r="F19" s="460" t="s">
        <v>16</v>
      </c>
      <c r="G19" s="468"/>
      <c r="H19" s="469"/>
      <c r="I19" s="468"/>
      <c r="J19" s="649"/>
      <c r="K19" s="199" t="s">
        <v>164</v>
      </c>
      <c r="L19" s="298"/>
    </row>
    <row r="20" spans="2:12" ht="57" customHeight="1" x14ac:dyDescent="0.25">
      <c r="B20" s="574" t="s">
        <v>387</v>
      </c>
      <c r="C20" s="567"/>
      <c r="D20" s="139">
        <v>4</v>
      </c>
      <c r="E20" s="671"/>
      <c r="F20" s="460" t="s">
        <v>16</v>
      </c>
      <c r="G20" s="468"/>
      <c r="H20" s="468"/>
      <c r="I20" s="470" t="str">
        <f>'MSW Interviews'!H17</f>
        <v>0</v>
      </c>
      <c r="J20" s="649"/>
      <c r="K20" s="200" t="s">
        <v>168</v>
      </c>
      <c r="L20" s="407">
        <f>'MSW Interviews'!I17</f>
        <v>0</v>
      </c>
    </row>
    <row r="21" spans="2:12" ht="24" customHeight="1" x14ac:dyDescent="0.25">
      <c r="B21" s="654" t="s">
        <v>142</v>
      </c>
      <c r="C21" s="664"/>
      <c r="D21" s="664"/>
      <c r="E21" s="664"/>
      <c r="F21" s="664"/>
      <c r="G21" s="664"/>
      <c r="H21" s="664"/>
      <c r="I21" s="664"/>
      <c r="J21" s="664"/>
      <c r="K21" s="664"/>
      <c r="L21" s="665"/>
    </row>
    <row r="22" spans="2:12" ht="45" customHeight="1" thickBot="1" x14ac:dyDescent="0.3">
      <c r="B22" s="690"/>
      <c r="C22" s="691"/>
      <c r="D22" s="691"/>
      <c r="E22" s="691"/>
      <c r="F22" s="691"/>
      <c r="G22" s="691"/>
      <c r="H22" s="691"/>
      <c r="I22" s="691"/>
      <c r="J22" s="691"/>
      <c r="K22" s="691"/>
      <c r="L22" s="692"/>
    </row>
    <row r="23" spans="2:12" ht="33" customHeight="1" thickBot="1" x14ac:dyDescent="0.3">
      <c r="B23" s="243" t="s">
        <v>14</v>
      </c>
      <c r="C23" s="662" t="s">
        <v>65</v>
      </c>
      <c r="D23" s="663"/>
      <c r="E23" s="666"/>
      <c r="F23" s="312">
        <v>15</v>
      </c>
      <c r="G23" s="667"/>
      <c r="H23" s="667"/>
      <c r="I23" s="667"/>
      <c r="J23" s="668"/>
      <c r="K23" s="222"/>
      <c r="L23" s="379" t="s">
        <v>210</v>
      </c>
    </row>
    <row r="24" spans="2:12" ht="141.75" customHeight="1" thickTop="1" x14ac:dyDescent="0.25">
      <c r="B24" s="727" t="s">
        <v>530</v>
      </c>
      <c r="C24" s="634"/>
      <c r="D24" s="189">
        <v>10</v>
      </c>
      <c r="E24" s="671"/>
      <c r="F24" s="451" t="s">
        <v>18</v>
      </c>
      <c r="G24" s="453"/>
      <c r="H24" s="454"/>
      <c r="I24" s="454"/>
      <c r="J24" s="648">
        <f>SUM(G24+H25)</f>
        <v>0</v>
      </c>
      <c r="K24" s="199" t="s">
        <v>167</v>
      </c>
      <c r="L24" s="257"/>
    </row>
    <row r="25" spans="2:12" ht="90" customHeight="1" x14ac:dyDescent="0.25">
      <c r="B25" s="566" t="s">
        <v>208</v>
      </c>
      <c r="C25" s="567"/>
      <c r="D25" s="139">
        <v>5</v>
      </c>
      <c r="E25" s="671"/>
      <c r="F25" s="452" t="s">
        <v>8</v>
      </c>
      <c r="G25" s="471"/>
      <c r="H25" s="458"/>
      <c r="I25" s="471"/>
      <c r="J25" s="649"/>
      <c r="K25" s="202" t="s">
        <v>217</v>
      </c>
      <c r="L25" s="272"/>
    </row>
    <row r="26" spans="2:12" ht="24" customHeight="1" x14ac:dyDescent="0.25">
      <c r="B26" s="654" t="s">
        <v>142</v>
      </c>
      <c r="C26" s="664"/>
      <c r="D26" s="664"/>
      <c r="E26" s="664"/>
      <c r="F26" s="664"/>
      <c r="G26" s="664"/>
      <c r="H26" s="664"/>
      <c r="I26" s="664"/>
      <c r="J26" s="664"/>
      <c r="K26" s="664"/>
      <c r="L26" s="665"/>
    </row>
    <row r="27" spans="2:12" ht="45" customHeight="1" thickBot="1" x14ac:dyDescent="0.3">
      <c r="B27" s="690"/>
      <c r="C27" s="691"/>
      <c r="D27" s="691"/>
      <c r="E27" s="691"/>
      <c r="F27" s="691"/>
      <c r="G27" s="691"/>
      <c r="H27" s="691"/>
      <c r="I27" s="691"/>
      <c r="J27" s="691"/>
      <c r="K27" s="691"/>
      <c r="L27" s="692"/>
    </row>
    <row r="28" spans="2:12" ht="33" customHeight="1" thickBot="1" x14ac:dyDescent="0.3">
      <c r="B28" s="243" t="s">
        <v>17</v>
      </c>
      <c r="C28" s="662" t="s">
        <v>66</v>
      </c>
      <c r="D28" s="663"/>
      <c r="E28" s="666"/>
      <c r="F28" s="312">
        <v>8</v>
      </c>
      <c r="G28" s="672"/>
      <c r="H28" s="672"/>
      <c r="I28" s="672"/>
      <c r="J28" s="673"/>
      <c r="K28" s="207"/>
      <c r="L28" s="379" t="s">
        <v>210</v>
      </c>
    </row>
    <row r="29" spans="2:12" ht="100.5" customHeight="1" thickTop="1" x14ac:dyDescent="0.25">
      <c r="B29" s="633" t="s">
        <v>385</v>
      </c>
      <c r="C29" s="634"/>
      <c r="D29" s="189">
        <v>3</v>
      </c>
      <c r="E29" s="671"/>
      <c r="F29" s="451" t="s">
        <v>13</v>
      </c>
      <c r="G29" s="453"/>
      <c r="H29" s="454"/>
      <c r="I29" s="454"/>
      <c r="J29" s="648">
        <f>SUM(G29+H30+I31)</f>
        <v>0</v>
      </c>
      <c r="K29" s="199" t="s">
        <v>163</v>
      </c>
      <c r="L29" s="257"/>
    </row>
    <row r="30" spans="2:12" ht="74.25" customHeight="1" x14ac:dyDescent="0.25">
      <c r="B30" s="574" t="s">
        <v>393</v>
      </c>
      <c r="C30" s="567"/>
      <c r="D30" s="139">
        <v>3</v>
      </c>
      <c r="E30" s="671"/>
      <c r="F30" s="452" t="s">
        <v>13</v>
      </c>
      <c r="G30" s="471"/>
      <c r="H30" s="469"/>
      <c r="I30" s="471"/>
      <c r="J30" s="649"/>
      <c r="K30" s="199" t="s">
        <v>217</v>
      </c>
      <c r="L30" s="272"/>
    </row>
    <row r="31" spans="2:12" ht="62.25" customHeight="1" x14ac:dyDescent="0.25">
      <c r="B31" s="574" t="s">
        <v>394</v>
      </c>
      <c r="C31" s="567"/>
      <c r="D31" s="139">
        <v>2</v>
      </c>
      <c r="E31" s="671"/>
      <c r="F31" s="452" t="s">
        <v>349</v>
      </c>
      <c r="G31" s="471"/>
      <c r="H31" s="471"/>
      <c r="I31" s="470" t="str">
        <f>'MSW Interviews'!H18</f>
        <v>0</v>
      </c>
      <c r="J31" s="649"/>
      <c r="K31" s="200" t="s">
        <v>165</v>
      </c>
      <c r="L31" s="407">
        <f>'MSW Interviews'!I18</f>
        <v>0</v>
      </c>
    </row>
    <row r="32" spans="2:12" ht="24" customHeight="1" x14ac:dyDescent="0.25">
      <c r="B32" s="654" t="s">
        <v>142</v>
      </c>
      <c r="C32" s="664"/>
      <c r="D32" s="664"/>
      <c r="E32" s="664"/>
      <c r="F32" s="664"/>
      <c r="G32" s="664"/>
      <c r="H32" s="664"/>
      <c r="I32" s="664"/>
      <c r="J32" s="664"/>
      <c r="K32" s="664"/>
      <c r="L32" s="665"/>
    </row>
    <row r="33" spans="2:12" ht="45" customHeight="1" thickBot="1" x14ac:dyDescent="0.3">
      <c r="B33" s="610"/>
      <c r="C33" s="611"/>
      <c r="D33" s="611"/>
      <c r="E33" s="611"/>
      <c r="F33" s="611"/>
      <c r="G33" s="611"/>
      <c r="H33" s="611"/>
      <c r="I33" s="611"/>
      <c r="J33" s="611"/>
      <c r="K33" s="611"/>
      <c r="L33" s="612"/>
    </row>
    <row r="34" spans="2:12" ht="60.75" customHeight="1" thickBot="1" x14ac:dyDescent="0.3">
      <c r="B34" s="243" t="s">
        <v>19</v>
      </c>
      <c r="C34" s="662" t="s">
        <v>67</v>
      </c>
      <c r="D34" s="663"/>
      <c r="E34" s="666"/>
      <c r="F34" s="312">
        <v>15</v>
      </c>
      <c r="G34" s="667"/>
      <c r="H34" s="667"/>
      <c r="I34" s="667"/>
      <c r="J34" s="668"/>
      <c r="K34" s="207"/>
      <c r="L34" s="379" t="s">
        <v>210</v>
      </c>
    </row>
    <row r="35" spans="2:12" ht="81.75" customHeight="1" thickTop="1" x14ac:dyDescent="0.25">
      <c r="B35" s="633" t="s">
        <v>386</v>
      </c>
      <c r="C35" s="634"/>
      <c r="D35" s="189">
        <v>5</v>
      </c>
      <c r="E35" s="671"/>
      <c r="F35" s="451" t="s">
        <v>8</v>
      </c>
      <c r="G35" s="228"/>
      <c r="H35" s="454"/>
      <c r="I35" s="459" t="str">
        <f>'MSW Interviews'!H19</f>
        <v>0</v>
      </c>
      <c r="J35" s="648">
        <f>SUM(I35+H36)</f>
        <v>0</v>
      </c>
      <c r="K35" s="199" t="s">
        <v>168</v>
      </c>
      <c r="L35" s="408">
        <f>'MSW Interviews'!I19</f>
        <v>0</v>
      </c>
    </row>
    <row r="36" spans="2:12" ht="101.25" customHeight="1" x14ac:dyDescent="0.25">
      <c r="B36" s="574" t="s">
        <v>453</v>
      </c>
      <c r="C36" s="567"/>
      <c r="D36" s="139">
        <v>10</v>
      </c>
      <c r="E36" s="671"/>
      <c r="F36" s="452" t="s">
        <v>18</v>
      </c>
      <c r="G36" s="142"/>
      <c r="H36" s="469"/>
      <c r="I36" s="472"/>
      <c r="J36" s="649"/>
      <c r="K36" s="202" t="s">
        <v>164</v>
      </c>
      <c r="L36" s="272"/>
    </row>
    <row r="37" spans="2:12" ht="24" customHeight="1" x14ac:dyDescent="0.25">
      <c r="B37" s="654" t="s">
        <v>142</v>
      </c>
      <c r="C37" s="664"/>
      <c r="D37" s="664"/>
      <c r="E37" s="664"/>
      <c r="F37" s="664"/>
      <c r="G37" s="664"/>
      <c r="H37" s="664"/>
      <c r="I37" s="664"/>
      <c r="J37" s="664"/>
      <c r="K37" s="664"/>
      <c r="L37" s="665"/>
    </row>
    <row r="38" spans="2:12" ht="45" customHeight="1" thickBot="1" x14ac:dyDescent="0.3">
      <c r="B38" s="610"/>
      <c r="C38" s="611"/>
      <c r="D38" s="611"/>
      <c r="E38" s="611"/>
      <c r="F38" s="611"/>
      <c r="G38" s="611"/>
      <c r="H38" s="611"/>
      <c r="I38" s="611"/>
      <c r="J38" s="611"/>
      <c r="K38" s="611"/>
      <c r="L38" s="612"/>
    </row>
    <row r="39" spans="2:12" ht="33" customHeight="1" thickBot="1" x14ac:dyDescent="0.3">
      <c r="B39" s="243" t="s">
        <v>21</v>
      </c>
      <c r="C39" s="662" t="s">
        <v>68</v>
      </c>
      <c r="D39" s="663"/>
      <c r="E39" s="666"/>
      <c r="F39" s="312">
        <v>5</v>
      </c>
      <c r="G39" s="667"/>
      <c r="H39" s="667"/>
      <c r="I39" s="667"/>
      <c r="J39" s="668"/>
      <c r="K39" s="207"/>
      <c r="L39" s="379" t="s">
        <v>210</v>
      </c>
    </row>
    <row r="40" spans="2:12" ht="96.75" customHeight="1" thickTop="1" x14ac:dyDescent="0.25">
      <c r="B40" s="725" t="s">
        <v>454</v>
      </c>
      <c r="C40" s="726"/>
      <c r="D40" s="197">
        <v>5</v>
      </c>
      <c r="E40" s="571"/>
      <c r="F40" s="449" t="s">
        <v>8</v>
      </c>
      <c r="G40" s="229"/>
      <c r="H40" s="443"/>
      <c r="I40" s="473"/>
      <c r="J40" s="466">
        <f>H40</f>
        <v>0</v>
      </c>
      <c r="K40" s="200" t="s">
        <v>164</v>
      </c>
      <c r="L40" s="256"/>
    </row>
    <row r="41" spans="2:12" ht="24" customHeight="1" x14ac:dyDescent="0.25">
      <c r="B41" s="654" t="s">
        <v>142</v>
      </c>
      <c r="C41" s="664"/>
      <c r="D41" s="664"/>
      <c r="E41" s="664"/>
      <c r="F41" s="664"/>
      <c r="G41" s="664"/>
      <c r="H41" s="664"/>
      <c r="I41" s="664"/>
      <c r="J41" s="664"/>
      <c r="K41" s="664"/>
      <c r="L41" s="665"/>
    </row>
    <row r="42" spans="2:12" ht="45" customHeight="1" thickBot="1" x14ac:dyDescent="0.3">
      <c r="B42" s="610"/>
      <c r="C42" s="611"/>
      <c r="D42" s="611"/>
      <c r="E42" s="611"/>
      <c r="F42" s="611"/>
      <c r="G42" s="611"/>
      <c r="H42" s="611"/>
      <c r="I42" s="611"/>
      <c r="J42" s="611"/>
      <c r="K42" s="611"/>
      <c r="L42" s="612"/>
    </row>
    <row r="43" spans="2:12" ht="45" customHeight="1" thickBot="1" x14ac:dyDescent="0.3">
      <c r="B43" s="243" t="s">
        <v>23</v>
      </c>
      <c r="C43" s="662" t="s">
        <v>69</v>
      </c>
      <c r="D43" s="663"/>
      <c r="E43" s="666"/>
      <c r="F43" s="312">
        <v>5</v>
      </c>
      <c r="G43" s="667"/>
      <c r="H43" s="667"/>
      <c r="I43" s="667"/>
      <c r="J43" s="668"/>
      <c r="K43" s="223"/>
      <c r="L43" s="379" t="s">
        <v>210</v>
      </c>
    </row>
    <row r="44" spans="2:12" ht="142.5" customHeight="1" thickTop="1" x14ac:dyDescent="0.25">
      <c r="B44" s="731" t="s">
        <v>498</v>
      </c>
      <c r="C44" s="726"/>
      <c r="D44" s="197">
        <v>5</v>
      </c>
      <c r="E44" s="571"/>
      <c r="F44" s="449" t="s">
        <v>8</v>
      </c>
      <c r="G44" s="227"/>
      <c r="H44" s="227"/>
      <c r="I44" s="464" t="str">
        <f>'MSW Interviews'!H20</f>
        <v>0</v>
      </c>
      <c r="J44" s="466">
        <f>SUM(I44+0)</f>
        <v>0</v>
      </c>
      <c r="K44" s="200" t="s">
        <v>165</v>
      </c>
      <c r="L44" s="405">
        <f>'MSW Interviews'!I20</f>
        <v>0</v>
      </c>
    </row>
    <row r="45" spans="2:12" ht="24" customHeight="1" x14ac:dyDescent="0.25">
      <c r="B45" s="654" t="s">
        <v>142</v>
      </c>
      <c r="C45" s="664"/>
      <c r="D45" s="664"/>
      <c r="E45" s="664"/>
      <c r="F45" s="664"/>
      <c r="G45" s="664"/>
      <c r="H45" s="664"/>
      <c r="I45" s="664"/>
      <c r="J45" s="664"/>
      <c r="K45" s="664"/>
      <c r="L45" s="665"/>
    </row>
    <row r="46" spans="2:12" ht="45" customHeight="1" thickBot="1" x14ac:dyDescent="0.3">
      <c r="B46" s="733"/>
      <c r="C46" s="734"/>
      <c r="D46" s="734"/>
      <c r="E46" s="734"/>
      <c r="F46" s="734"/>
      <c r="G46" s="734"/>
      <c r="H46" s="734"/>
      <c r="I46" s="734"/>
      <c r="J46" s="734"/>
      <c r="K46" s="734"/>
      <c r="L46" s="735"/>
    </row>
    <row r="47" spans="2:12" ht="33" customHeight="1" thickBot="1" x14ac:dyDescent="0.3">
      <c r="B47" s="243" t="s">
        <v>40</v>
      </c>
      <c r="C47" s="662" t="s">
        <v>70</v>
      </c>
      <c r="D47" s="663"/>
      <c r="E47" s="666"/>
      <c r="F47" s="312">
        <v>5</v>
      </c>
      <c r="G47" s="667"/>
      <c r="H47" s="667"/>
      <c r="I47" s="667"/>
      <c r="J47" s="668"/>
      <c r="K47" s="222"/>
      <c r="L47" s="379" t="s">
        <v>210</v>
      </c>
    </row>
    <row r="48" spans="2:12" ht="93.75" customHeight="1" thickTop="1" x14ac:dyDescent="0.25">
      <c r="B48" s="725" t="s">
        <v>395</v>
      </c>
      <c r="C48" s="726"/>
      <c r="D48" s="197">
        <v>5</v>
      </c>
      <c r="E48" s="571"/>
      <c r="F48" s="449" t="s">
        <v>8</v>
      </c>
      <c r="G48" s="443"/>
      <c r="H48" s="474"/>
      <c r="I48" s="474"/>
      <c r="J48" s="466">
        <f>G48</f>
        <v>0</v>
      </c>
      <c r="K48" s="200" t="s">
        <v>167</v>
      </c>
      <c r="L48" s="256"/>
    </row>
    <row r="49" spans="2:12" ht="24" customHeight="1" x14ac:dyDescent="0.25">
      <c r="B49" s="654" t="s">
        <v>142</v>
      </c>
      <c r="C49" s="664"/>
      <c r="D49" s="664"/>
      <c r="E49" s="664"/>
      <c r="F49" s="664"/>
      <c r="G49" s="664"/>
      <c r="H49" s="664"/>
      <c r="I49" s="664"/>
      <c r="J49" s="664"/>
      <c r="K49" s="664"/>
      <c r="L49" s="665"/>
    </row>
    <row r="50" spans="2:12" ht="45" customHeight="1" thickBot="1" x14ac:dyDescent="0.3">
      <c r="B50" s="610"/>
      <c r="C50" s="611"/>
      <c r="D50" s="611"/>
      <c r="E50" s="611"/>
      <c r="F50" s="611"/>
      <c r="G50" s="611"/>
      <c r="H50" s="611"/>
      <c r="I50" s="611"/>
      <c r="J50" s="611"/>
      <c r="K50" s="736"/>
      <c r="L50" s="612"/>
    </row>
    <row r="51" spans="2:12" ht="33" customHeight="1" thickBot="1" x14ac:dyDescent="0.3">
      <c r="B51" s="243" t="s">
        <v>42</v>
      </c>
      <c r="C51" s="662" t="s">
        <v>71</v>
      </c>
      <c r="D51" s="663"/>
      <c r="E51" s="666"/>
      <c r="F51" s="312">
        <v>10</v>
      </c>
      <c r="G51" s="667"/>
      <c r="H51" s="667"/>
      <c r="I51" s="667"/>
      <c r="J51" s="668"/>
      <c r="K51" s="221"/>
      <c r="L51" s="379" t="s">
        <v>210</v>
      </c>
    </row>
    <row r="52" spans="2:12" ht="102" customHeight="1" thickTop="1" x14ac:dyDescent="0.25">
      <c r="B52" s="725" t="s">
        <v>396</v>
      </c>
      <c r="C52" s="732"/>
      <c r="D52" s="192">
        <v>5</v>
      </c>
      <c r="E52" s="671"/>
      <c r="F52" s="451" t="s">
        <v>8</v>
      </c>
      <c r="G52" s="453"/>
      <c r="H52" s="475"/>
      <c r="I52" s="475"/>
      <c r="J52" s="632">
        <f>SUM(G52+I53)</f>
        <v>0</v>
      </c>
      <c r="K52" s="199" t="s">
        <v>163</v>
      </c>
      <c r="L52" s="257"/>
    </row>
    <row r="53" spans="2:12" ht="107.1" customHeight="1" x14ac:dyDescent="0.25">
      <c r="B53" s="574" t="s">
        <v>397</v>
      </c>
      <c r="C53" s="684"/>
      <c r="D53" s="190">
        <v>5</v>
      </c>
      <c r="E53" s="671"/>
      <c r="F53" s="452" t="s">
        <v>8</v>
      </c>
      <c r="G53" s="471"/>
      <c r="H53" s="471"/>
      <c r="I53" s="470" t="str">
        <f>'MSW Interviews'!H21</f>
        <v>0</v>
      </c>
      <c r="J53" s="648"/>
      <c r="K53" s="200" t="s">
        <v>165</v>
      </c>
      <c r="L53" s="272">
        <f>'MSW Interviews'!I21</f>
        <v>0</v>
      </c>
    </row>
    <row r="54" spans="2:12" ht="24" customHeight="1" x14ac:dyDescent="0.25">
      <c r="B54" s="654" t="s">
        <v>142</v>
      </c>
      <c r="C54" s="664"/>
      <c r="D54" s="664"/>
      <c r="E54" s="664"/>
      <c r="F54" s="664"/>
      <c r="G54" s="664"/>
      <c r="H54" s="664"/>
      <c r="I54" s="664"/>
      <c r="J54" s="664"/>
      <c r="K54" s="664"/>
      <c r="L54" s="665"/>
    </row>
    <row r="55" spans="2:12" ht="45" customHeight="1" thickBot="1" x14ac:dyDescent="0.3">
      <c r="B55" s="610"/>
      <c r="C55" s="611"/>
      <c r="D55" s="611"/>
      <c r="E55" s="611"/>
      <c r="F55" s="611"/>
      <c r="G55" s="611"/>
      <c r="H55" s="611"/>
      <c r="I55" s="611"/>
      <c r="J55" s="611"/>
      <c r="K55" s="611"/>
      <c r="L55" s="612"/>
    </row>
    <row r="56" spans="2:12" ht="33" customHeight="1" thickBot="1" x14ac:dyDescent="0.3">
      <c r="B56" s="243" t="s">
        <v>44</v>
      </c>
      <c r="C56" s="662" t="s">
        <v>72</v>
      </c>
      <c r="D56" s="663"/>
      <c r="E56" s="569"/>
      <c r="F56" s="312">
        <v>5</v>
      </c>
      <c r="G56" s="667"/>
      <c r="H56" s="667"/>
      <c r="I56" s="667"/>
      <c r="J56" s="668"/>
      <c r="K56" s="222"/>
      <c r="L56" s="379" t="s">
        <v>210</v>
      </c>
    </row>
    <row r="57" spans="2:12" ht="96" customHeight="1" thickTop="1" x14ac:dyDescent="0.25">
      <c r="B57" s="725" t="s">
        <v>398</v>
      </c>
      <c r="C57" s="732"/>
      <c r="D57" s="196">
        <v>5</v>
      </c>
      <c r="E57" s="571"/>
      <c r="F57" s="449" t="s">
        <v>8</v>
      </c>
      <c r="G57" s="443"/>
      <c r="H57" s="476"/>
      <c r="I57" s="476"/>
      <c r="J57" s="466">
        <f>G57</f>
        <v>0</v>
      </c>
      <c r="K57" s="200" t="s">
        <v>167</v>
      </c>
      <c r="L57" s="257"/>
    </row>
    <row r="58" spans="2:12" ht="24" customHeight="1" x14ac:dyDescent="0.25">
      <c r="B58" s="654" t="s">
        <v>142</v>
      </c>
      <c r="C58" s="664"/>
      <c r="D58" s="664"/>
      <c r="E58" s="664"/>
      <c r="F58" s="664"/>
      <c r="G58" s="664"/>
      <c r="H58" s="664"/>
      <c r="I58" s="664"/>
      <c r="J58" s="664"/>
      <c r="K58" s="664"/>
      <c r="L58" s="665"/>
    </row>
    <row r="59" spans="2:12" ht="45" customHeight="1" thickBot="1" x14ac:dyDescent="0.3">
      <c r="B59" s="610"/>
      <c r="C59" s="611"/>
      <c r="D59" s="611"/>
      <c r="E59" s="611"/>
      <c r="F59" s="611"/>
      <c r="G59" s="611"/>
      <c r="H59" s="611"/>
      <c r="I59" s="611"/>
      <c r="J59" s="611"/>
      <c r="K59" s="611"/>
      <c r="L59" s="612"/>
    </row>
    <row r="60" spans="2:12" ht="33" customHeight="1" thickBot="1" x14ac:dyDescent="0.3">
      <c r="B60" s="243" t="s">
        <v>46</v>
      </c>
      <c r="C60" s="662" t="s">
        <v>73</v>
      </c>
      <c r="D60" s="663"/>
      <c r="E60" s="569"/>
      <c r="F60" s="312">
        <v>10</v>
      </c>
      <c r="G60" s="667"/>
      <c r="H60" s="667"/>
      <c r="I60" s="667"/>
      <c r="J60" s="668"/>
      <c r="K60" s="207"/>
      <c r="L60" s="379" t="s">
        <v>210</v>
      </c>
    </row>
    <row r="61" spans="2:12" ht="86.1" customHeight="1" thickTop="1" x14ac:dyDescent="0.25">
      <c r="B61" s="682" t="s">
        <v>455</v>
      </c>
      <c r="C61" s="683"/>
      <c r="D61" s="192">
        <v>5</v>
      </c>
      <c r="E61" s="570"/>
      <c r="F61" s="330" t="s">
        <v>8</v>
      </c>
      <c r="G61" s="453"/>
      <c r="H61" s="477"/>
      <c r="I61" s="477"/>
      <c r="J61" s="648">
        <f>SUM(G61+H62)</f>
        <v>0</v>
      </c>
      <c r="K61" s="199" t="s">
        <v>167</v>
      </c>
      <c r="L61" s="257"/>
    </row>
    <row r="62" spans="2:12" ht="99.95" customHeight="1" x14ac:dyDescent="0.25">
      <c r="B62" s="566" t="s">
        <v>209</v>
      </c>
      <c r="C62" s="684"/>
      <c r="D62" s="190">
        <v>5</v>
      </c>
      <c r="E62" s="571"/>
      <c r="F62" s="452" t="s">
        <v>8</v>
      </c>
      <c r="G62" s="471"/>
      <c r="H62" s="458"/>
      <c r="I62" s="471"/>
      <c r="J62" s="649"/>
      <c r="K62" s="202" t="s">
        <v>217</v>
      </c>
      <c r="L62" s="272"/>
    </row>
    <row r="63" spans="2:12" ht="24" customHeight="1" x14ac:dyDescent="0.25">
      <c r="B63" s="654" t="s">
        <v>142</v>
      </c>
      <c r="C63" s="664"/>
      <c r="D63" s="664"/>
      <c r="E63" s="664"/>
      <c r="F63" s="664"/>
      <c r="G63" s="664"/>
      <c r="H63" s="664"/>
      <c r="I63" s="664"/>
      <c r="J63" s="664"/>
      <c r="K63" s="664"/>
      <c r="L63" s="665"/>
    </row>
    <row r="64" spans="2:12" ht="45" customHeight="1" thickBot="1" x14ac:dyDescent="0.3">
      <c r="B64" s="610"/>
      <c r="C64" s="611"/>
      <c r="D64" s="611"/>
      <c r="E64" s="611"/>
      <c r="F64" s="611"/>
      <c r="G64" s="611"/>
      <c r="H64" s="611"/>
      <c r="I64" s="611"/>
      <c r="J64" s="611"/>
      <c r="K64" s="611"/>
      <c r="L64" s="612"/>
    </row>
    <row r="65" spans="2:12" ht="45" customHeight="1" thickBot="1" x14ac:dyDescent="0.3">
      <c r="B65" s="243" t="s">
        <v>48</v>
      </c>
      <c r="C65" s="662" t="s">
        <v>74</v>
      </c>
      <c r="D65" s="663"/>
      <c r="E65" s="728"/>
      <c r="F65" s="312">
        <v>5</v>
      </c>
      <c r="G65" s="667"/>
      <c r="H65" s="667"/>
      <c r="I65" s="667"/>
      <c r="J65" s="668"/>
      <c r="K65" s="207"/>
      <c r="L65" s="379" t="s">
        <v>210</v>
      </c>
    </row>
    <row r="66" spans="2:12" ht="84.95" customHeight="1" thickTop="1" x14ac:dyDescent="0.25">
      <c r="B66" s="633" t="s">
        <v>539</v>
      </c>
      <c r="C66" s="683"/>
      <c r="D66" s="192">
        <v>2</v>
      </c>
      <c r="E66" s="729"/>
      <c r="F66" s="451" t="s">
        <v>349</v>
      </c>
      <c r="G66" s="453"/>
      <c r="H66" s="477"/>
      <c r="I66" s="477"/>
      <c r="J66" s="648">
        <f>SUM(G66+I67)</f>
        <v>0</v>
      </c>
      <c r="K66" s="201" t="s">
        <v>167</v>
      </c>
      <c r="L66" s="257"/>
    </row>
    <row r="67" spans="2:12" ht="96.95" customHeight="1" x14ac:dyDescent="0.25">
      <c r="B67" s="685" t="s">
        <v>493</v>
      </c>
      <c r="C67" s="686"/>
      <c r="D67" s="141">
        <v>3</v>
      </c>
      <c r="E67" s="730"/>
      <c r="F67" s="450" t="s">
        <v>13</v>
      </c>
      <c r="G67" s="447"/>
      <c r="H67" s="447"/>
      <c r="I67" s="478" t="str">
        <f>'MSW Interviews'!H22</f>
        <v>0</v>
      </c>
      <c r="J67" s="681"/>
      <c r="K67" s="201" t="s">
        <v>168</v>
      </c>
      <c r="L67" s="406">
        <f>'MSW Interviews'!I22</f>
        <v>0</v>
      </c>
    </row>
    <row r="68" spans="2:12" ht="24" customHeight="1" x14ac:dyDescent="0.25">
      <c r="B68" s="654" t="s">
        <v>142</v>
      </c>
      <c r="C68" s="664"/>
      <c r="D68" s="664"/>
      <c r="E68" s="664"/>
      <c r="F68" s="664"/>
      <c r="G68" s="664"/>
      <c r="H68" s="664"/>
      <c r="I68" s="664"/>
      <c r="J68" s="664"/>
      <c r="K68" s="664"/>
      <c r="L68" s="665"/>
    </row>
    <row r="69" spans="2:12" ht="45" customHeight="1" thickBot="1" x14ac:dyDescent="0.3">
      <c r="B69" s="687"/>
      <c r="C69" s="688"/>
      <c r="D69" s="688"/>
      <c r="E69" s="688"/>
      <c r="F69" s="688"/>
      <c r="G69" s="688"/>
      <c r="H69" s="688"/>
      <c r="I69" s="688"/>
      <c r="J69" s="688"/>
      <c r="K69" s="688"/>
      <c r="L69" s="689"/>
    </row>
    <row r="70" spans="2:12" ht="30" customHeight="1" thickTop="1" thickBot="1" x14ac:dyDescent="0.3">
      <c r="B70" s="679"/>
      <c r="C70" s="680"/>
      <c r="D70" s="148">
        <f>SUM(F65,F60,F56,F51,F47,F43,F39,F34,F28,F23,F17,F13,F9)</f>
        <v>103</v>
      </c>
      <c r="E70" s="669"/>
      <c r="F70" s="670"/>
      <c r="G70" s="231" t="s">
        <v>25</v>
      </c>
      <c r="H70" s="231" t="s">
        <v>26</v>
      </c>
      <c r="I70" s="231" t="s">
        <v>27</v>
      </c>
      <c r="J70" s="232" t="s">
        <v>28</v>
      </c>
    </row>
    <row r="71" spans="2:12" ht="41.25" customHeight="1" thickBot="1" x14ac:dyDescent="0.3">
      <c r="B71" s="52"/>
      <c r="C71" s="52"/>
      <c r="D71" s="19"/>
      <c r="E71" s="652" t="s">
        <v>29</v>
      </c>
      <c r="F71" s="653"/>
      <c r="G71" s="55">
        <f>SUM(G10,G18,G24,G29,G48:G48,G52,G57:G57,G61,G66)</f>
        <v>0</v>
      </c>
      <c r="H71" s="56">
        <f>SUM(H19,H25,H30,H36,H40:H40,H62)</f>
        <v>0</v>
      </c>
      <c r="I71" s="57">
        <f>SUM(I14+I20+I31+I35+I44+I53+I67)</f>
        <v>0</v>
      </c>
      <c r="J71" s="29">
        <f>SUM(G71:I71)</f>
        <v>0</v>
      </c>
    </row>
    <row r="72" spans="2:12" ht="47.25" customHeight="1" thickBot="1" x14ac:dyDescent="0.3">
      <c r="B72" s="53"/>
      <c r="C72" s="53"/>
      <c r="D72" s="53"/>
      <c r="E72" s="645" t="s">
        <v>30</v>
      </c>
      <c r="F72" s="647"/>
      <c r="G72" s="58">
        <f>G71/F75</f>
        <v>0</v>
      </c>
      <c r="H72" s="59">
        <f>H71/F76</f>
        <v>0</v>
      </c>
      <c r="I72" s="60">
        <f>I71/F77</f>
        <v>0</v>
      </c>
      <c r="J72" s="31">
        <f>J71/F78</f>
        <v>0</v>
      </c>
    </row>
    <row r="73" spans="2:12" ht="30" customHeight="1" thickBot="1" x14ac:dyDescent="0.3">
      <c r="B73" s="53"/>
      <c r="C73" s="53"/>
      <c r="D73" s="53"/>
      <c r="E73" s="53"/>
      <c r="F73" s="53"/>
      <c r="G73" s="7"/>
      <c r="H73" s="7"/>
      <c r="I73" s="7"/>
      <c r="J73" s="7"/>
    </row>
    <row r="74" spans="2:12" ht="30" customHeight="1" thickBot="1" x14ac:dyDescent="0.3">
      <c r="B74" s="53"/>
      <c r="C74" s="53"/>
      <c r="D74" s="53"/>
      <c r="E74" s="645" t="s">
        <v>207</v>
      </c>
      <c r="F74" s="646"/>
      <c r="G74" s="647"/>
      <c r="H74" s="7"/>
      <c r="I74" s="7"/>
      <c r="J74" s="7"/>
    </row>
    <row r="75" spans="2:12" ht="30" customHeight="1" thickBot="1" x14ac:dyDescent="0.3">
      <c r="B75" s="96"/>
      <c r="C75" s="96"/>
      <c r="D75" s="96"/>
      <c r="E75" s="167" t="s">
        <v>25</v>
      </c>
      <c r="F75" s="8">
        <f>SUM(D10,D18,D24,D29,D48,D52,D57,D61,D66)</f>
        <v>42</v>
      </c>
      <c r="G75" s="9">
        <f>F75/$F$78</f>
        <v>0.40776699029126212</v>
      </c>
      <c r="H75" s="96"/>
      <c r="I75" s="96"/>
      <c r="J75" s="96"/>
    </row>
    <row r="76" spans="2:12" ht="30" customHeight="1" thickBot="1" x14ac:dyDescent="0.3">
      <c r="B76" s="96"/>
      <c r="C76" s="96"/>
      <c r="D76" s="96"/>
      <c r="E76" s="167" t="s">
        <v>26</v>
      </c>
      <c r="F76" s="10">
        <f>SUM(D19,D25,D30,D36,D40,D62)</f>
        <v>32</v>
      </c>
      <c r="G76" s="11">
        <f>F76/$F$78</f>
        <v>0.31067961165048541</v>
      </c>
      <c r="H76" s="96"/>
      <c r="I76" s="96"/>
      <c r="J76" s="96"/>
    </row>
    <row r="77" spans="2:12" ht="30" customHeight="1" thickBot="1" x14ac:dyDescent="0.3">
      <c r="B77" s="96"/>
      <c r="C77" s="96"/>
      <c r="D77" s="96"/>
      <c r="E77" s="167" t="s">
        <v>27</v>
      </c>
      <c r="F77" s="12">
        <f>SUM(D14,D20,D31,D35,D44,D53,D67)</f>
        <v>29</v>
      </c>
      <c r="G77" s="13">
        <f>F77/$F$78</f>
        <v>0.28155339805825241</v>
      </c>
      <c r="H77" s="96"/>
      <c r="I77" s="96"/>
      <c r="J77" s="96"/>
    </row>
    <row r="78" spans="2:12" ht="30" customHeight="1" thickBot="1" x14ac:dyDescent="0.3">
      <c r="B78" s="96"/>
      <c r="C78" s="96"/>
      <c r="D78" s="96"/>
      <c r="E78" s="187"/>
      <c r="F78" s="14">
        <f>SUM(F75:F77)</f>
        <v>103</v>
      </c>
      <c r="G78" s="15">
        <f>SUM(G75:G77)</f>
        <v>0.99999999999999989</v>
      </c>
      <c r="H78" s="96"/>
      <c r="I78" s="96"/>
      <c r="J78" s="96"/>
    </row>
    <row r="79" spans="2:12" ht="50.1" customHeight="1" x14ac:dyDescent="0.25">
      <c r="B79" s="96"/>
      <c r="C79" s="96"/>
      <c r="D79" s="96"/>
      <c r="E79" s="96"/>
      <c r="F79" s="96"/>
      <c r="G79" s="96"/>
      <c r="H79" s="96"/>
      <c r="I79" s="96"/>
      <c r="J79" s="96"/>
    </row>
    <row r="80" spans="2:12" ht="50.1" customHeight="1" x14ac:dyDescent="0.25">
      <c r="B80" s="96"/>
      <c r="C80" s="96"/>
      <c r="D80" s="96"/>
      <c r="E80" s="96"/>
      <c r="F80" s="97"/>
      <c r="G80" s="97"/>
      <c r="H80" s="97"/>
      <c r="I80" s="97"/>
      <c r="J80" s="97"/>
    </row>
    <row r="81" spans="2:12" ht="50.1" customHeight="1" x14ac:dyDescent="0.25">
      <c r="B81" s="96"/>
      <c r="C81" s="96"/>
      <c r="D81" s="96"/>
      <c r="E81" s="96"/>
      <c r="F81" s="97"/>
      <c r="G81" s="97"/>
      <c r="H81" s="97"/>
      <c r="I81" s="97"/>
      <c r="J81" s="97"/>
    </row>
    <row r="82" spans="2:12" ht="50.1" customHeight="1" x14ac:dyDescent="0.25">
      <c r="B82" s="96"/>
      <c r="C82" s="96"/>
      <c r="D82" s="96"/>
      <c r="E82" s="96"/>
      <c r="F82" s="97"/>
      <c r="G82" s="97"/>
      <c r="H82" s="97"/>
      <c r="I82" s="97"/>
      <c r="J82" s="97"/>
    </row>
    <row r="83" spans="2:12" ht="50.1" customHeight="1" x14ac:dyDescent="0.25">
      <c r="B83" s="96"/>
      <c r="C83" s="96"/>
      <c r="D83" s="96"/>
      <c r="E83" s="96"/>
      <c r="F83" s="97"/>
      <c r="G83" s="97"/>
      <c r="H83" s="97"/>
      <c r="I83" s="97"/>
      <c r="J83" s="97"/>
    </row>
    <row r="84" spans="2:12" ht="50.1" customHeight="1" x14ac:dyDescent="0.25">
      <c r="B84" s="96"/>
      <c r="C84" s="96"/>
      <c r="D84" s="96"/>
      <c r="E84" s="96"/>
      <c r="F84" s="97"/>
      <c r="G84" s="97"/>
      <c r="H84" s="97"/>
      <c r="I84" s="97"/>
      <c r="J84" s="97"/>
    </row>
    <row r="85" spans="2:12" ht="50.1" customHeight="1" x14ac:dyDescent="0.25">
      <c r="B85" s="96"/>
      <c r="C85" s="96"/>
      <c r="D85" s="96"/>
      <c r="E85" s="96"/>
      <c r="F85" s="96"/>
      <c r="G85" s="97"/>
      <c r="H85" s="97"/>
      <c r="I85" s="97"/>
      <c r="J85" s="96"/>
    </row>
    <row r="86" spans="2:12" s="18" customFormat="1" ht="50.1" customHeight="1" x14ac:dyDescent="0.25">
      <c r="B86" s="96"/>
      <c r="C86" s="96"/>
      <c r="D86" s="96"/>
      <c r="E86" s="96"/>
      <c r="F86" s="96"/>
      <c r="G86" s="97"/>
      <c r="H86" s="97"/>
      <c r="I86" s="97"/>
      <c r="J86" s="96"/>
      <c r="K86" s="51"/>
      <c r="L86" s="51"/>
    </row>
    <row r="87" spans="2:12" s="18" customFormat="1" ht="50.1" customHeight="1" x14ac:dyDescent="0.25">
      <c r="B87" s="96"/>
      <c r="C87" s="96"/>
      <c r="D87" s="96"/>
      <c r="E87" s="96"/>
      <c r="F87" s="96"/>
      <c r="G87" s="97"/>
      <c r="H87" s="97"/>
      <c r="I87" s="97"/>
      <c r="J87" s="96"/>
      <c r="K87" s="51"/>
      <c r="L87" s="51"/>
    </row>
    <row r="88" spans="2:12" s="18" customFormat="1" ht="50.1" customHeight="1" x14ac:dyDescent="0.25">
      <c r="B88" s="96"/>
      <c r="C88" s="96"/>
      <c r="D88" s="96"/>
      <c r="E88" s="96"/>
      <c r="F88" s="96"/>
      <c r="G88" s="97"/>
      <c r="H88" s="97"/>
      <c r="I88" s="97"/>
      <c r="J88" s="96"/>
      <c r="K88" s="51"/>
      <c r="L88" s="51"/>
    </row>
    <row r="89" spans="2:12" s="18" customFormat="1" ht="50.1" customHeight="1" x14ac:dyDescent="0.25">
      <c r="B89" s="96"/>
      <c r="C89" s="96"/>
      <c r="D89" s="96"/>
      <c r="E89" s="96"/>
      <c r="F89" s="97"/>
      <c r="G89" s="97"/>
      <c r="H89" s="97"/>
      <c r="I89" s="97"/>
      <c r="J89" s="96"/>
      <c r="K89" s="51"/>
      <c r="L89" s="51"/>
    </row>
    <row r="90" spans="2:12" s="18" customFormat="1" ht="50.1" customHeight="1" x14ac:dyDescent="0.25">
      <c r="B90" s="99"/>
      <c r="C90" s="96"/>
      <c r="D90" s="96"/>
      <c r="E90" s="96"/>
      <c r="F90" s="97"/>
      <c r="G90" s="97"/>
      <c r="H90" s="97"/>
      <c r="I90" s="97"/>
      <c r="J90" s="96"/>
      <c r="K90" s="51"/>
      <c r="L90" s="51"/>
    </row>
    <row r="91" spans="2:12" s="18" customFormat="1" ht="50.1" customHeight="1" x14ac:dyDescent="0.25">
      <c r="B91" s="96"/>
      <c r="C91" s="96"/>
      <c r="D91" s="96"/>
      <c r="E91" s="96"/>
      <c r="F91" s="96"/>
      <c r="G91" s="97"/>
      <c r="H91" s="97"/>
      <c r="I91" s="97"/>
      <c r="J91" s="96"/>
      <c r="K91" s="51"/>
      <c r="L91" s="51"/>
    </row>
    <row r="92" spans="2:12" s="18" customFormat="1" ht="50.1" customHeight="1" x14ac:dyDescent="0.25">
      <c r="B92" s="96"/>
      <c r="C92" s="96"/>
      <c r="D92" s="96"/>
      <c r="E92" s="96"/>
      <c r="F92" s="96"/>
      <c r="G92" s="97"/>
      <c r="H92" s="97"/>
      <c r="I92" s="97"/>
      <c r="J92" s="96"/>
      <c r="K92" s="51"/>
      <c r="L92" s="51"/>
    </row>
    <row r="93" spans="2:12" s="18" customFormat="1" ht="48.75" customHeight="1" x14ac:dyDescent="0.25">
      <c r="B93" s="96"/>
      <c r="C93" s="96"/>
      <c r="D93" s="96"/>
      <c r="E93" s="96"/>
      <c r="F93" s="96"/>
      <c r="G93" s="97"/>
      <c r="H93" s="97"/>
      <c r="I93" s="97"/>
      <c r="J93" s="96"/>
      <c r="K93" s="51"/>
      <c r="L93" s="51"/>
    </row>
    <row r="94" spans="2:12" s="18" customFormat="1" ht="50.1" customHeight="1" x14ac:dyDescent="0.25">
      <c r="B94" s="96"/>
      <c r="C94" s="96"/>
      <c r="D94" s="96"/>
      <c r="E94" s="96"/>
      <c r="F94" s="96"/>
      <c r="G94" s="97"/>
      <c r="H94" s="97"/>
      <c r="I94" s="97"/>
      <c r="J94" s="96"/>
      <c r="K94" s="51"/>
      <c r="L94" s="51"/>
    </row>
    <row r="95" spans="2:12" s="18" customFormat="1" ht="50.1" customHeight="1" x14ac:dyDescent="0.25">
      <c r="B95" s="96"/>
      <c r="C95" s="96"/>
      <c r="D95" s="96"/>
      <c r="E95" s="96"/>
      <c r="F95" s="96"/>
      <c r="G95" s="97"/>
      <c r="H95" s="97"/>
      <c r="I95" s="97"/>
      <c r="J95" s="96"/>
      <c r="K95" s="51"/>
      <c r="L95" s="51"/>
    </row>
    <row r="96" spans="2:12" s="18" customFormat="1" ht="50.1" customHeight="1" x14ac:dyDescent="0.25">
      <c r="B96" s="96"/>
      <c r="C96" s="96"/>
      <c r="D96" s="96"/>
      <c r="E96" s="96"/>
      <c r="F96" s="96"/>
      <c r="G96" s="97"/>
      <c r="H96" s="97"/>
      <c r="I96" s="97"/>
      <c r="J96" s="96"/>
      <c r="K96" s="51"/>
      <c r="L96" s="51"/>
    </row>
    <row r="97" spans="2:12" s="18" customFormat="1" ht="50.1" customHeight="1" x14ac:dyDescent="0.25">
      <c r="B97" s="96"/>
      <c r="C97" s="96"/>
      <c r="D97" s="96"/>
      <c r="E97" s="96"/>
      <c r="F97" s="96"/>
      <c r="G97" s="97"/>
      <c r="H97" s="97"/>
      <c r="I97" s="97"/>
      <c r="J97" s="96"/>
      <c r="K97" s="51"/>
      <c r="L97" s="51"/>
    </row>
    <row r="98" spans="2:12" s="18" customFormat="1" ht="50.1" customHeight="1" x14ac:dyDescent="0.25">
      <c r="B98" s="96"/>
      <c r="C98" s="96"/>
      <c r="D98" s="96"/>
      <c r="E98" s="96"/>
      <c r="F98" s="97"/>
      <c r="G98" s="97"/>
      <c r="H98" s="97"/>
      <c r="I98" s="97"/>
      <c r="J98" s="96"/>
      <c r="K98" s="51"/>
      <c r="L98" s="51"/>
    </row>
    <row r="99" spans="2:12" s="18" customFormat="1" ht="50.1" customHeight="1" x14ac:dyDescent="0.25">
      <c r="B99" s="99"/>
      <c r="C99" s="96"/>
      <c r="D99" s="96"/>
      <c r="E99" s="96"/>
      <c r="F99" s="97"/>
      <c r="G99" s="97"/>
      <c r="H99" s="97"/>
      <c r="I99" s="97"/>
      <c r="J99" s="96"/>
      <c r="K99" s="51"/>
      <c r="L99" s="51"/>
    </row>
    <row r="100" spans="2:12" s="18" customFormat="1" ht="50.1" customHeight="1" x14ac:dyDescent="0.25">
      <c r="B100" s="96"/>
      <c r="C100" s="96"/>
      <c r="D100" s="96"/>
      <c r="E100" s="96"/>
      <c r="F100" s="96"/>
      <c r="G100" s="97"/>
      <c r="H100" s="97"/>
      <c r="I100" s="97"/>
      <c r="J100" s="96"/>
      <c r="K100" s="51"/>
      <c r="L100" s="51"/>
    </row>
    <row r="101" spans="2:12" s="18" customFormat="1" ht="50.1" customHeight="1" x14ac:dyDescent="0.25">
      <c r="B101" s="96"/>
      <c r="C101" s="96"/>
      <c r="D101" s="96"/>
      <c r="E101" s="96"/>
      <c r="F101" s="96"/>
      <c r="G101" s="97"/>
      <c r="H101" s="97"/>
      <c r="I101" s="97"/>
      <c r="J101" s="96"/>
      <c r="K101" s="51"/>
      <c r="L101" s="51"/>
    </row>
    <row r="102" spans="2:12" s="18" customFormat="1" ht="50.1" customHeight="1" x14ac:dyDescent="0.25">
      <c r="B102" s="96"/>
      <c r="C102" s="96"/>
      <c r="D102" s="96"/>
      <c r="E102" s="96"/>
      <c r="F102" s="96"/>
      <c r="G102" s="97"/>
      <c r="H102" s="97"/>
      <c r="I102" s="97"/>
      <c r="J102" s="96"/>
      <c r="K102" s="51"/>
      <c r="L102" s="51"/>
    </row>
    <row r="103" spans="2:12" s="18" customFormat="1" ht="50.1" customHeight="1" x14ac:dyDescent="0.25">
      <c r="B103" s="96"/>
      <c r="C103" s="96"/>
      <c r="D103" s="96"/>
      <c r="E103" s="96"/>
      <c r="F103" s="96"/>
      <c r="G103" s="97"/>
      <c r="H103" s="97"/>
      <c r="I103" s="97"/>
      <c r="J103" s="96"/>
      <c r="K103" s="51"/>
      <c r="L103" s="51"/>
    </row>
    <row r="104" spans="2:12" s="18" customFormat="1" ht="50.1" customHeight="1" x14ac:dyDescent="0.25">
      <c r="B104" s="96"/>
      <c r="C104" s="96"/>
      <c r="D104" s="96"/>
      <c r="E104" s="96"/>
      <c r="F104" s="96"/>
      <c r="G104" s="97"/>
      <c r="H104" s="97"/>
      <c r="I104" s="97"/>
      <c r="J104" s="96"/>
      <c r="K104" s="51"/>
      <c r="L104" s="51"/>
    </row>
    <row r="105" spans="2:12" s="18" customFormat="1" ht="50.1" customHeight="1" x14ac:dyDescent="0.25">
      <c r="B105" s="96"/>
      <c r="C105" s="96"/>
      <c r="D105" s="96"/>
      <c r="E105" s="96"/>
      <c r="F105" s="97"/>
      <c r="G105" s="97"/>
      <c r="H105" s="97"/>
      <c r="I105" s="97"/>
      <c r="J105" s="96"/>
      <c r="K105" s="51"/>
      <c r="L105" s="51"/>
    </row>
    <row r="106" spans="2:12" s="18" customFormat="1" ht="50.1" customHeight="1" x14ac:dyDescent="0.25">
      <c r="B106" s="99"/>
      <c r="C106" s="96"/>
      <c r="D106" s="96"/>
      <c r="E106" s="96"/>
      <c r="F106" s="97"/>
      <c r="G106" s="97"/>
      <c r="H106" s="97"/>
      <c r="I106" s="97"/>
      <c r="J106" s="96"/>
      <c r="K106" s="51"/>
      <c r="L106" s="51"/>
    </row>
    <row r="107" spans="2:12" s="18" customFormat="1" ht="50.1" customHeight="1" x14ac:dyDescent="0.25">
      <c r="B107" s="96"/>
      <c r="C107" s="96"/>
      <c r="D107" s="96"/>
      <c r="E107" s="96"/>
      <c r="F107" s="96"/>
      <c r="G107" s="97"/>
      <c r="H107" s="97"/>
      <c r="I107" s="97"/>
      <c r="J107" s="96"/>
      <c r="K107" s="51"/>
      <c r="L107" s="51"/>
    </row>
    <row r="108" spans="2:12" s="18" customFormat="1" ht="50.1" customHeight="1" x14ac:dyDescent="0.25">
      <c r="B108" s="96"/>
      <c r="C108" s="96"/>
      <c r="D108" s="96"/>
      <c r="E108" s="96"/>
      <c r="F108" s="96"/>
      <c r="G108" s="97"/>
      <c r="H108" s="97"/>
      <c r="I108" s="97"/>
      <c r="J108" s="96"/>
      <c r="K108" s="51"/>
      <c r="L108" s="51"/>
    </row>
    <row r="109" spans="2:12" s="18" customFormat="1" ht="50.1" customHeight="1" x14ac:dyDescent="0.25">
      <c r="B109" s="96"/>
      <c r="C109" s="96"/>
      <c r="D109" s="96"/>
      <c r="E109" s="96"/>
      <c r="F109" s="96"/>
      <c r="G109" s="97"/>
      <c r="H109" s="97"/>
      <c r="I109" s="97"/>
      <c r="J109" s="96"/>
      <c r="K109" s="51"/>
      <c r="L109" s="51"/>
    </row>
    <row r="110" spans="2:12" s="18" customFormat="1" ht="50.1" customHeight="1" x14ac:dyDescent="0.25">
      <c r="B110" s="96"/>
      <c r="C110" s="96"/>
      <c r="D110" s="96"/>
      <c r="E110" s="96"/>
      <c r="F110" s="96"/>
      <c r="G110" s="97"/>
      <c r="H110" s="97"/>
      <c r="I110" s="97"/>
      <c r="J110" s="97"/>
      <c r="K110" s="51"/>
      <c r="L110" s="51"/>
    </row>
    <row r="111" spans="2:12" s="18" customFormat="1" ht="50.1" customHeight="1" x14ac:dyDescent="0.25">
      <c r="B111" s="96"/>
      <c r="C111" s="96"/>
      <c r="D111" s="96"/>
      <c r="E111" s="96"/>
      <c r="F111" s="96"/>
      <c r="G111" s="97"/>
      <c r="H111" s="97"/>
      <c r="I111" s="97"/>
      <c r="J111" s="97"/>
      <c r="K111" s="51"/>
      <c r="L111" s="51"/>
    </row>
    <row r="112" spans="2:12" s="18" customFormat="1" ht="50.1" customHeight="1" x14ac:dyDescent="0.25">
      <c r="B112" s="96"/>
      <c r="C112" s="96"/>
      <c r="D112" s="96"/>
      <c r="E112" s="96"/>
      <c r="F112" s="96"/>
      <c r="G112" s="97"/>
      <c r="H112" s="97"/>
      <c r="I112" s="97"/>
      <c r="J112" s="97"/>
      <c r="K112" s="51"/>
      <c r="L112" s="51"/>
    </row>
    <row r="113" spans="2:12" s="18" customFormat="1" ht="50.1" customHeight="1" x14ac:dyDescent="0.25">
      <c r="B113" s="96"/>
      <c r="C113" s="96"/>
      <c r="D113" s="96"/>
      <c r="E113" s="96"/>
      <c r="F113" s="96"/>
      <c r="G113" s="97"/>
      <c r="H113" s="97"/>
      <c r="I113" s="97"/>
      <c r="J113" s="96"/>
      <c r="K113" s="51"/>
      <c r="L113" s="51"/>
    </row>
    <row r="114" spans="2:12" s="18" customFormat="1" ht="50.1" customHeight="1" x14ac:dyDescent="0.25">
      <c r="B114" s="96"/>
      <c r="C114" s="96"/>
      <c r="D114" s="96"/>
      <c r="E114" s="96"/>
      <c r="F114" s="96"/>
      <c r="G114" s="97"/>
      <c r="H114" s="97"/>
      <c r="I114" s="97"/>
      <c r="J114" s="96"/>
      <c r="K114" s="51"/>
      <c r="L114" s="51"/>
    </row>
    <row r="115" spans="2:12" s="18" customFormat="1" ht="50.1" customHeight="1" x14ac:dyDescent="0.25">
      <c r="B115" s="96"/>
      <c r="C115" s="96"/>
      <c r="D115" s="96"/>
      <c r="E115" s="96"/>
      <c r="F115" s="97"/>
      <c r="G115" s="97"/>
      <c r="H115" s="97"/>
      <c r="I115" s="97"/>
      <c r="J115" s="96"/>
      <c r="K115" s="51"/>
      <c r="L115" s="51"/>
    </row>
    <row r="116" spans="2:12" s="18" customFormat="1" ht="50.1" customHeight="1" x14ac:dyDescent="0.25">
      <c r="B116" s="99"/>
      <c r="C116" s="96"/>
      <c r="D116" s="96"/>
      <c r="E116" s="96"/>
      <c r="F116" s="97"/>
      <c r="G116" s="97"/>
      <c r="H116" s="97"/>
      <c r="I116" s="97"/>
      <c r="J116" s="96"/>
      <c r="K116" s="51"/>
      <c r="L116" s="51"/>
    </row>
    <row r="117" spans="2:12" s="18" customFormat="1" ht="50.1" customHeight="1" x14ac:dyDescent="0.25">
      <c r="B117" s="96"/>
      <c r="C117" s="96"/>
      <c r="D117" s="96"/>
      <c r="E117" s="96"/>
      <c r="F117" s="96"/>
      <c r="G117" s="97"/>
      <c r="H117" s="97"/>
      <c r="I117" s="97"/>
      <c r="J117" s="96"/>
      <c r="K117" s="51"/>
      <c r="L117" s="51"/>
    </row>
    <row r="118" spans="2:12" s="18" customFormat="1" ht="50.1" customHeight="1" x14ac:dyDescent="0.25">
      <c r="B118" s="96"/>
      <c r="C118" s="96"/>
      <c r="D118" s="96"/>
      <c r="E118" s="96"/>
      <c r="F118" s="96"/>
      <c r="G118" s="97"/>
      <c r="H118" s="97"/>
      <c r="I118" s="97"/>
      <c r="J118" s="96"/>
      <c r="K118" s="51"/>
      <c r="L118" s="51"/>
    </row>
    <row r="119" spans="2:12" s="18" customFormat="1" ht="50.1" customHeight="1" x14ac:dyDescent="0.25">
      <c r="B119" s="96"/>
      <c r="C119" s="96"/>
      <c r="D119" s="96"/>
      <c r="E119" s="96"/>
      <c r="F119" s="96"/>
      <c r="G119" s="97"/>
      <c r="H119" s="97"/>
      <c r="I119" s="97"/>
      <c r="J119" s="96"/>
      <c r="K119" s="51"/>
      <c r="L119" s="51"/>
    </row>
    <row r="120" spans="2:12" s="18" customFormat="1" ht="50.1" customHeight="1" x14ac:dyDescent="0.25">
      <c r="B120" s="96"/>
      <c r="C120" s="96"/>
      <c r="D120" s="96"/>
      <c r="E120" s="96"/>
      <c r="F120" s="96"/>
      <c r="G120" s="97"/>
      <c r="H120" s="97"/>
      <c r="I120" s="97"/>
      <c r="J120" s="96"/>
      <c r="K120" s="51"/>
      <c r="L120" s="51"/>
    </row>
    <row r="121" spans="2:12" s="18" customFormat="1" ht="50.1" customHeight="1" x14ac:dyDescent="0.25">
      <c r="B121" s="96"/>
      <c r="C121" s="96"/>
      <c r="D121" s="96"/>
      <c r="E121" s="96"/>
      <c r="F121" s="96"/>
      <c r="G121" s="97"/>
      <c r="H121" s="97"/>
      <c r="I121" s="97"/>
      <c r="J121" s="96"/>
      <c r="K121" s="51"/>
      <c r="L121" s="51"/>
    </row>
    <row r="122" spans="2:12" s="18" customFormat="1" ht="50.1" customHeight="1" x14ac:dyDescent="0.25">
      <c r="B122" s="96"/>
      <c r="C122" s="96"/>
      <c r="D122" s="96"/>
      <c r="E122" s="96"/>
      <c r="F122" s="97"/>
      <c r="G122" s="97"/>
      <c r="H122" s="97"/>
      <c r="I122" s="97"/>
      <c r="J122" s="96"/>
      <c r="K122" s="51"/>
      <c r="L122" s="51"/>
    </row>
    <row r="123" spans="2:12" s="18" customFormat="1" ht="50.1" customHeight="1" x14ac:dyDescent="0.25">
      <c r="B123" s="99"/>
      <c r="C123" s="96"/>
      <c r="D123" s="96"/>
      <c r="E123" s="96"/>
      <c r="F123" s="97"/>
      <c r="G123" s="97"/>
      <c r="H123" s="97"/>
      <c r="I123" s="97"/>
      <c r="J123" s="96"/>
      <c r="K123" s="51"/>
      <c r="L123" s="51"/>
    </row>
    <row r="124" spans="2:12" s="18" customFormat="1" ht="50.1" customHeight="1" x14ac:dyDescent="0.25">
      <c r="B124" s="96"/>
      <c r="C124" s="96"/>
      <c r="D124" s="96"/>
      <c r="E124" s="96"/>
      <c r="F124" s="96"/>
      <c r="G124" s="97"/>
      <c r="H124" s="97"/>
      <c r="I124" s="97"/>
      <c r="J124" s="96"/>
      <c r="K124" s="51"/>
      <c r="L124" s="51"/>
    </row>
    <row r="125" spans="2:12" s="18" customFormat="1" ht="50.1" customHeight="1" x14ac:dyDescent="0.25">
      <c r="B125" s="96"/>
      <c r="C125" s="96"/>
      <c r="D125" s="96"/>
      <c r="E125" s="96"/>
      <c r="F125" s="96"/>
      <c r="G125" s="97"/>
      <c r="H125" s="97"/>
      <c r="I125" s="97"/>
      <c r="J125" s="96"/>
      <c r="K125" s="51"/>
      <c r="L125" s="51"/>
    </row>
    <row r="126" spans="2:12" s="18" customFormat="1" ht="50.1" customHeight="1" x14ac:dyDescent="0.25">
      <c r="B126" s="96"/>
      <c r="C126" s="96"/>
      <c r="D126" s="96"/>
      <c r="E126" s="96"/>
      <c r="F126" s="96"/>
      <c r="G126" s="97"/>
      <c r="H126" s="97"/>
      <c r="I126" s="97"/>
      <c r="J126" s="96"/>
      <c r="K126" s="51"/>
      <c r="L126" s="51"/>
    </row>
    <row r="127" spans="2:12" s="18" customFormat="1" ht="50.1" customHeight="1" x14ac:dyDescent="0.25">
      <c r="B127" s="96"/>
      <c r="C127" s="96"/>
      <c r="D127" s="96"/>
      <c r="E127" s="96"/>
      <c r="F127" s="96"/>
      <c r="G127" s="97"/>
      <c r="H127" s="97"/>
      <c r="I127" s="97"/>
      <c r="J127" s="97"/>
      <c r="K127" s="51"/>
      <c r="L127" s="51"/>
    </row>
    <row r="128" spans="2:12" s="18" customFormat="1" ht="50.1" customHeight="1" x14ac:dyDescent="0.25">
      <c r="B128" s="96"/>
      <c r="C128" s="96"/>
      <c r="D128" s="96"/>
      <c r="E128" s="96"/>
      <c r="F128" s="96"/>
      <c r="G128" s="97"/>
      <c r="H128" s="97"/>
      <c r="I128" s="97"/>
      <c r="J128" s="96"/>
      <c r="K128" s="51"/>
      <c r="L128" s="51"/>
    </row>
    <row r="129" spans="2:12" s="18" customFormat="1" ht="50.1" customHeight="1" x14ac:dyDescent="0.25">
      <c r="B129" s="96"/>
      <c r="C129" s="96"/>
      <c r="D129" s="96"/>
      <c r="E129" s="96"/>
      <c r="F129" s="96"/>
      <c r="G129" s="97"/>
      <c r="H129" s="97"/>
      <c r="I129" s="97"/>
      <c r="J129" s="96"/>
      <c r="K129" s="51"/>
      <c r="L129" s="51"/>
    </row>
    <row r="130" spans="2:12" s="18" customFormat="1" ht="50.1" customHeight="1" x14ac:dyDescent="0.25">
      <c r="B130" s="96"/>
      <c r="C130" s="96"/>
      <c r="D130" s="96"/>
      <c r="E130" s="96"/>
      <c r="F130" s="96"/>
      <c r="G130" s="97"/>
      <c r="H130" s="97"/>
      <c r="I130" s="97"/>
      <c r="J130" s="97"/>
      <c r="K130" s="51"/>
      <c r="L130" s="51"/>
    </row>
    <row r="131" spans="2:12" s="18" customFormat="1" ht="50.1" customHeight="1" x14ac:dyDescent="0.25">
      <c r="B131" s="96"/>
      <c r="C131" s="96"/>
      <c r="D131" s="96"/>
      <c r="E131" s="96"/>
      <c r="F131" s="96"/>
      <c r="G131" s="97"/>
      <c r="H131" s="97"/>
      <c r="I131" s="97"/>
      <c r="J131" s="97"/>
      <c r="K131" s="51"/>
      <c r="L131" s="51"/>
    </row>
    <row r="132" spans="2:12" s="18" customFormat="1" x14ac:dyDescent="0.25">
      <c r="B132" s="94"/>
      <c r="C132" s="96"/>
      <c r="D132" s="51"/>
      <c r="E132" s="51"/>
      <c r="F132" s="51"/>
      <c r="G132" s="51"/>
      <c r="H132" s="51"/>
      <c r="I132" s="51"/>
      <c r="J132" s="51"/>
      <c r="K132" s="51"/>
      <c r="L132" s="51"/>
    </row>
    <row r="133" spans="2:12" s="18" customFormat="1" x14ac:dyDescent="0.25">
      <c r="B133" s="94"/>
      <c r="C133" s="96"/>
      <c r="D133" s="51"/>
      <c r="E133" s="51"/>
      <c r="F133" s="51"/>
      <c r="G133" s="51"/>
      <c r="H133" s="51"/>
      <c r="I133" s="51"/>
      <c r="J133" s="51"/>
      <c r="K133" s="51"/>
      <c r="L133" s="51"/>
    </row>
  </sheetData>
  <sheetProtection algorithmName="SHA-512" hashValue="OX8gVxwLGFU2rx0YsOL9MpudmP5R52V6nOYYgiSJXAIOVrbx46JS6lrbNVMDCC5/7Qv5Dszs93DSKozW+proIw==" saltValue="HoGmHXlg0h+fyMWUNnqfYQ==" spinCount="100000" sheet="1" formatCells="0"/>
  <customSheetViews>
    <customSheetView guid="{3781E168-8419-4FE7-B032-2854CE4BD91E}" scale="70" showGridLines="0" fitToPage="1">
      <selection activeCell="G7" sqref="G7"/>
      <rowBreaks count="3" manualBreakCount="3">
        <brk id="16" max="11" man="1"/>
        <brk id="27" max="11" man="1"/>
        <brk id="40" max="11" man="1"/>
      </rowBreaks>
      <colBreaks count="1" manualBreakCount="1">
        <brk id="1" min="5" max="48" man="1"/>
      </colBreaks>
      <pageMargins left="0.23622047244094491" right="0.23622047244094491" top="0.23622047244094491" bottom="0.23622047244094491" header="0.31496062992125984" footer="3.937007874015748E-2"/>
      <pageSetup paperSize="5" scale="66" fitToHeight="0" orientation="landscape"/>
      <headerFooter alignWithMargins="0">
        <oddFooter>&amp;L&amp;K000000COR - Large Employer Audit Tool&amp;R&amp;10&amp;K000000&amp;A - Page &amp;P of &amp;N</oddFooter>
      </headerFooter>
    </customSheetView>
  </customSheetViews>
  <mergeCells count="110">
    <mergeCell ref="B24:C24"/>
    <mergeCell ref="C23:D23"/>
    <mergeCell ref="C17:D17"/>
    <mergeCell ref="C60:D60"/>
    <mergeCell ref="E60:E62"/>
    <mergeCell ref="C65:D65"/>
    <mergeCell ref="C56:D56"/>
    <mergeCell ref="G60:J60"/>
    <mergeCell ref="E65:E67"/>
    <mergeCell ref="B40:C40"/>
    <mergeCell ref="B44:C44"/>
    <mergeCell ref="B48:C48"/>
    <mergeCell ref="B52:C52"/>
    <mergeCell ref="J52:J53"/>
    <mergeCell ref="B57:C57"/>
    <mergeCell ref="B46:L46"/>
    <mergeCell ref="B49:L49"/>
    <mergeCell ref="B50:L50"/>
    <mergeCell ref="B53:C53"/>
    <mergeCell ref="B54:L54"/>
    <mergeCell ref="B55:L55"/>
    <mergeCell ref="B38:L38"/>
    <mergeCell ref="B41:L41"/>
    <mergeCell ref="B42:L42"/>
    <mergeCell ref="G13:J13"/>
    <mergeCell ref="E13:E14"/>
    <mergeCell ref="C13:D13"/>
    <mergeCell ref="B11:L11"/>
    <mergeCell ref="B12:L12"/>
    <mergeCell ref="B16:L16"/>
    <mergeCell ref="B21:L21"/>
    <mergeCell ref="B22:L22"/>
    <mergeCell ref="B18:C18"/>
    <mergeCell ref="B19:C19"/>
    <mergeCell ref="B20:C20"/>
    <mergeCell ref="B14:C14"/>
    <mergeCell ref="B15:L15"/>
    <mergeCell ref="B1:L1"/>
    <mergeCell ref="B2:B5"/>
    <mergeCell ref="L6:L7"/>
    <mergeCell ref="C9:D9"/>
    <mergeCell ref="B8:D8"/>
    <mergeCell ref="H5:J5"/>
    <mergeCell ref="C2:L2"/>
    <mergeCell ref="C3:L4"/>
    <mergeCell ref="B7:D7"/>
    <mergeCell ref="G9:J9"/>
    <mergeCell ref="L8:L9"/>
    <mergeCell ref="F6:J6"/>
    <mergeCell ref="B6:D6"/>
    <mergeCell ref="B10:C10"/>
    <mergeCell ref="E6:E10"/>
    <mergeCell ref="B70:C70"/>
    <mergeCell ref="E56:E57"/>
    <mergeCell ref="G56:J56"/>
    <mergeCell ref="J66:J67"/>
    <mergeCell ref="B58:L58"/>
    <mergeCell ref="B59:L59"/>
    <mergeCell ref="B61:C61"/>
    <mergeCell ref="B62:C62"/>
    <mergeCell ref="B63:L63"/>
    <mergeCell ref="B64:L64"/>
    <mergeCell ref="B66:C66"/>
    <mergeCell ref="B67:C67"/>
    <mergeCell ref="B68:L68"/>
    <mergeCell ref="B69:L69"/>
    <mergeCell ref="G65:J65"/>
    <mergeCell ref="J61:J62"/>
    <mergeCell ref="B26:L26"/>
    <mergeCell ref="B27:L27"/>
    <mergeCell ref="B29:C29"/>
    <mergeCell ref="B30:C30"/>
    <mergeCell ref="B31:C31"/>
    <mergeCell ref="G47:J47"/>
    <mergeCell ref="E74:G74"/>
    <mergeCell ref="E70:F70"/>
    <mergeCell ref="E71:F71"/>
    <mergeCell ref="E72:F72"/>
    <mergeCell ref="E51:E53"/>
    <mergeCell ref="G17:J17"/>
    <mergeCell ref="J18:J20"/>
    <mergeCell ref="G23:J23"/>
    <mergeCell ref="E28:E31"/>
    <mergeCell ref="E23:E25"/>
    <mergeCell ref="E47:E48"/>
    <mergeCell ref="E34:E36"/>
    <mergeCell ref="J24:J25"/>
    <mergeCell ref="E17:E20"/>
    <mergeCell ref="B32:L32"/>
    <mergeCell ref="B33:L33"/>
    <mergeCell ref="B35:C35"/>
    <mergeCell ref="B36:C36"/>
    <mergeCell ref="G51:J51"/>
    <mergeCell ref="C51:D51"/>
    <mergeCell ref="C28:D28"/>
    <mergeCell ref="G28:J28"/>
    <mergeCell ref="J29:J31"/>
    <mergeCell ref="B25:C25"/>
    <mergeCell ref="C47:D47"/>
    <mergeCell ref="B37:L37"/>
    <mergeCell ref="B45:L45"/>
    <mergeCell ref="C34:D34"/>
    <mergeCell ref="E43:E44"/>
    <mergeCell ref="G43:J43"/>
    <mergeCell ref="C43:D43"/>
    <mergeCell ref="C39:D39"/>
    <mergeCell ref="E39:E40"/>
    <mergeCell ref="G39:J39"/>
    <mergeCell ref="G34:J34"/>
    <mergeCell ref="J35:J36"/>
  </mergeCells>
  <phoneticPr fontId="16" type="noConversion"/>
  <conditionalFormatting sqref="B12:L12">
    <cfRule type="expression" dxfId="153" priority="15">
      <formula>AND($J10&lt;5,ISBLANK($B12))</formula>
    </cfRule>
  </conditionalFormatting>
  <conditionalFormatting sqref="B22:L22">
    <cfRule type="expression" dxfId="152" priority="12">
      <formula>AND($J18&lt;10,ISBLANK($B22))</formula>
    </cfRule>
  </conditionalFormatting>
  <conditionalFormatting sqref="B27:L27">
    <cfRule type="expression" dxfId="151" priority="11">
      <formula>AND($J24&lt;15,ISBLANK($B27))</formula>
    </cfRule>
  </conditionalFormatting>
  <conditionalFormatting sqref="B33:L33">
    <cfRule type="expression" dxfId="150" priority="10">
      <formula>AND($J29&lt;8,ISBLANK($B33))</formula>
    </cfRule>
  </conditionalFormatting>
  <conditionalFormatting sqref="B38:L38">
    <cfRule type="expression" dxfId="149" priority="9">
      <formula>AND($J35&lt;15,ISBLANK($B38))</formula>
    </cfRule>
  </conditionalFormatting>
  <conditionalFormatting sqref="B42:L42">
    <cfRule type="expression" dxfId="148" priority="8">
      <formula>AND($J40&lt;5,ISBLANK($B42))</formula>
    </cfRule>
  </conditionalFormatting>
  <conditionalFormatting sqref="B46:L46">
    <cfRule type="expression" dxfId="147" priority="7">
      <formula>AND($J44&lt;5,ISBLANK($B46))</formula>
    </cfRule>
  </conditionalFormatting>
  <conditionalFormatting sqref="B16:L16">
    <cfRule type="expression" dxfId="146" priority="6">
      <formula>AND($J14&lt;5,ISBLANK($B16))</formula>
    </cfRule>
  </conditionalFormatting>
  <conditionalFormatting sqref="B50:L50">
    <cfRule type="expression" dxfId="145" priority="5">
      <formula>AND($J48&lt;5,ISBLANK($B50))</formula>
    </cfRule>
  </conditionalFormatting>
  <conditionalFormatting sqref="B55:L55">
    <cfRule type="expression" dxfId="144" priority="4">
      <formula>AND($J52&lt;10,ISBLANK($B55))</formula>
    </cfRule>
  </conditionalFormatting>
  <conditionalFormatting sqref="B59:L59">
    <cfRule type="expression" dxfId="143" priority="3">
      <formula>AND($J57&lt;5,ISBLANK($B59))</formula>
    </cfRule>
  </conditionalFormatting>
  <conditionalFormatting sqref="B64:L64">
    <cfRule type="expression" dxfId="142" priority="2">
      <formula>AND($J61&lt;10,ISBLANK($B64))</formula>
    </cfRule>
  </conditionalFormatting>
  <conditionalFormatting sqref="B69:L69">
    <cfRule type="expression" dxfId="141" priority="1">
      <formula>AND($J66&lt;5,ISBLANK($B69))</formula>
    </cfRule>
  </conditionalFormatting>
  <hyperlinks>
    <hyperlink ref="B8:D8" r:id="rId1" display="**If you require any Documents or References, please click here to access AgSafe BC Resources**" xr:uid="{00000000-0004-0000-0200-000000000000}"/>
  </hyperlinks>
  <pageMargins left="0.23622047244094491" right="0.23622047244094491" top="0.23622047244094491" bottom="0.23622047244094491" header="0.31496062992125984" footer="3.937007874015748E-2"/>
  <pageSetup paperSize="5" scale="64" fitToHeight="0" orientation="landscape" r:id="rId2"/>
  <headerFooter scaleWithDoc="0">
    <oddFooter>&amp;L&amp;"Calibri,Regular"&amp;9&amp;K000000COR - Large Employer Audit Tool&amp;R&amp;"Calibri,Regular"&amp;9&amp;K000000&amp;A - Page &amp;P of &amp;N</oddFooter>
  </headerFooter>
  <ignoredErrors>
    <ignoredError sqref="L53"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3074" r:id="rId5" name="Button 2">
              <controlPr defaultSize="0" print="0" autoFill="0" autoPict="0" macro="[0]!Sheet3.SpellCheckSheet">
                <anchor moveWithCells="1">
                  <from>
                    <xdr:col>11</xdr:col>
                    <xdr:colOff>2105025</xdr:colOff>
                    <xdr:row>69</xdr:row>
                    <xdr:rowOff>152400</xdr:rowOff>
                  </from>
                  <to>
                    <xdr:col>11</xdr:col>
                    <xdr:colOff>4714875</xdr:colOff>
                    <xdr:row>70</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249977111117893"/>
    <pageSetUpPr fitToPage="1"/>
  </sheetPr>
  <dimension ref="B1:L137"/>
  <sheetViews>
    <sheetView showGridLines="0" zoomScaleNormal="100" zoomScaleSheetLayoutView="80" zoomScalePageLayoutView="60" workbookViewId="0">
      <selection activeCell="G14" sqref="G14"/>
    </sheetView>
  </sheetViews>
  <sheetFormatPr defaultColWidth="8.625" defaultRowHeight="15.75" x14ac:dyDescent="0.25"/>
  <cols>
    <col min="1" max="1" width="2.625" style="1" customWidth="1"/>
    <col min="2" max="2" width="3.75" style="94" customWidth="1"/>
    <col min="3" max="3" width="80.625" style="94" customWidth="1"/>
    <col min="4" max="4" width="9" style="51" hidden="1" customWidth="1"/>
    <col min="5" max="5" width="3.375" style="51" bestFit="1" customWidth="1"/>
    <col min="6" max="6" width="11.125" style="51" bestFit="1" customWidth="1"/>
    <col min="7" max="7" width="10.375" style="51" customWidth="1"/>
    <col min="8" max="8" width="11.875" style="51" customWidth="1"/>
    <col min="9" max="9" width="10.375" style="51" customWidth="1"/>
    <col min="10" max="10" width="12.125" style="51" customWidth="1"/>
    <col min="11" max="11" width="4.25" style="51" customWidth="1"/>
    <col min="12" max="12" width="94.625" style="51" customWidth="1"/>
    <col min="13" max="16384" width="8.625" style="1"/>
  </cols>
  <sheetData>
    <row r="1" spans="2:12" ht="24" customHeight="1" thickTop="1" x14ac:dyDescent="0.25">
      <c r="B1" s="548" t="s">
        <v>129</v>
      </c>
      <c r="C1" s="549"/>
      <c r="D1" s="549"/>
      <c r="E1" s="549"/>
      <c r="F1" s="549"/>
      <c r="G1" s="549"/>
      <c r="H1" s="549"/>
      <c r="I1" s="549"/>
      <c r="J1" s="549"/>
      <c r="K1" s="549"/>
      <c r="L1" s="550"/>
    </row>
    <row r="2" spans="2:12" ht="21" customHeight="1" x14ac:dyDescent="0.25">
      <c r="B2" s="693"/>
      <c r="C2" s="702" t="s">
        <v>136</v>
      </c>
      <c r="D2" s="749"/>
      <c r="E2" s="749"/>
      <c r="F2" s="749"/>
      <c r="G2" s="749"/>
      <c r="H2" s="749"/>
      <c r="I2" s="749"/>
      <c r="J2" s="749"/>
      <c r="K2" s="749"/>
      <c r="L2" s="750"/>
    </row>
    <row r="3" spans="2:12" ht="18" customHeight="1" x14ac:dyDescent="0.25">
      <c r="B3" s="693"/>
      <c r="C3" s="704" t="s">
        <v>218</v>
      </c>
      <c r="D3" s="704"/>
      <c r="E3" s="704"/>
      <c r="F3" s="704"/>
      <c r="G3" s="704"/>
      <c r="H3" s="704"/>
      <c r="I3" s="704"/>
      <c r="J3" s="704"/>
      <c r="K3" s="704"/>
      <c r="L3" s="705"/>
    </row>
    <row r="4" spans="2:12" ht="15.75" customHeight="1" x14ac:dyDescent="0.25">
      <c r="B4" s="693"/>
      <c r="C4" s="704"/>
      <c r="D4" s="704"/>
      <c r="E4" s="704"/>
      <c r="F4" s="704"/>
      <c r="G4" s="704"/>
      <c r="H4" s="704"/>
      <c r="I4" s="704"/>
      <c r="J4" s="704"/>
      <c r="K4" s="704"/>
      <c r="L4" s="705"/>
    </row>
    <row r="5" spans="2:12" ht="32.1" customHeight="1" thickBot="1" x14ac:dyDescent="0.3">
      <c r="B5" s="694"/>
      <c r="C5" s="520">
        <f>'Title Page'!C9</f>
        <v>0</v>
      </c>
      <c r="D5" s="93"/>
      <c r="E5" s="93"/>
      <c r="F5" s="93" t="s">
        <v>154</v>
      </c>
      <c r="G5" s="753">
        <f>'Title Page'!C6</f>
        <v>0</v>
      </c>
      <c r="H5" s="754"/>
      <c r="I5" s="754"/>
      <c r="J5" s="754"/>
      <c r="K5" s="194"/>
      <c r="L5" s="237">
        <f>'Title Page'!C11</f>
        <v>0</v>
      </c>
    </row>
    <row r="6" spans="2:12" ht="22.5" customHeight="1" thickBot="1" x14ac:dyDescent="0.3">
      <c r="B6" s="761" t="s">
        <v>166</v>
      </c>
      <c r="C6" s="762"/>
      <c r="D6" s="763"/>
      <c r="E6" s="751"/>
      <c r="F6" s="604" t="s">
        <v>1</v>
      </c>
      <c r="G6" s="605"/>
      <c r="H6" s="605"/>
      <c r="I6" s="605"/>
      <c r="J6" s="606"/>
      <c r="K6" s="751"/>
      <c r="L6" s="764" t="s">
        <v>155</v>
      </c>
    </row>
    <row r="7" spans="2:12" ht="54.95" customHeight="1" thickBot="1" x14ac:dyDescent="0.3">
      <c r="B7" s="758" t="s">
        <v>2</v>
      </c>
      <c r="C7" s="759"/>
      <c r="D7" s="760"/>
      <c r="E7" s="752"/>
      <c r="F7" s="212" t="s">
        <v>3</v>
      </c>
      <c r="G7" s="212" t="s">
        <v>514</v>
      </c>
      <c r="H7" s="212" t="s">
        <v>515</v>
      </c>
      <c r="I7" s="212" t="s">
        <v>516</v>
      </c>
      <c r="J7" s="212" t="s">
        <v>6</v>
      </c>
      <c r="K7" s="752"/>
      <c r="L7" s="765"/>
    </row>
    <row r="8" spans="2:12" ht="33" customHeight="1" thickTop="1" thickBot="1" x14ac:dyDescent="0.3">
      <c r="B8" s="755" t="s">
        <v>157</v>
      </c>
      <c r="C8" s="756"/>
      <c r="D8" s="757"/>
      <c r="E8" s="144"/>
      <c r="F8" s="191"/>
      <c r="G8" s="188"/>
      <c r="H8" s="188"/>
      <c r="I8" s="188"/>
      <c r="J8" s="188"/>
      <c r="K8" s="144"/>
      <c r="L8" s="709" t="s">
        <v>520</v>
      </c>
    </row>
    <row r="9" spans="2:12" ht="50.25" customHeight="1" thickBot="1" x14ac:dyDescent="0.3">
      <c r="B9" s="243" t="s">
        <v>7</v>
      </c>
      <c r="C9" s="551" t="s">
        <v>32</v>
      </c>
      <c r="D9" s="552"/>
      <c r="E9" s="131"/>
      <c r="F9" s="312">
        <f>D10</f>
        <v>5</v>
      </c>
      <c r="G9" s="607"/>
      <c r="H9" s="559"/>
      <c r="I9" s="559"/>
      <c r="J9" s="560"/>
      <c r="K9" s="109"/>
      <c r="L9" s="710"/>
    </row>
    <row r="10" spans="2:12" ht="120" customHeight="1" thickTop="1" x14ac:dyDescent="0.25">
      <c r="B10" s="745" t="s">
        <v>540</v>
      </c>
      <c r="C10" s="746"/>
      <c r="D10" s="197">
        <v>5</v>
      </c>
      <c r="E10" s="154"/>
      <c r="F10" s="479" t="s">
        <v>8</v>
      </c>
      <c r="G10" s="480"/>
      <c r="H10" s="481"/>
      <c r="I10" s="481"/>
      <c r="J10" s="482">
        <f>G10</f>
        <v>0</v>
      </c>
      <c r="K10" s="200" t="s">
        <v>163</v>
      </c>
      <c r="L10" s="369"/>
    </row>
    <row r="11" spans="2:12" ht="24" customHeight="1" x14ac:dyDescent="0.25">
      <c r="B11" s="768" t="s">
        <v>142</v>
      </c>
      <c r="C11" s="769"/>
      <c r="D11" s="769"/>
      <c r="E11" s="769"/>
      <c r="F11" s="769"/>
      <c r="G11" s="769"/>
      <c r="H11" s="769"/>
      <c r="I11" s="769"/>
      <c r="J11" s="769"/>
      <c r="K11" s="769"/>
      <c r="L11" s="770"/>
    </row>
    <row r="12" spans="2:12" ht="45" customHeight="1" thickBot="1" x14ac:dyDescent="0.3">
      <c r="B12" s="719"/>
      <c r="C12" s="720"/>
      <c r="D12" s="720"/>
      <c r="E12" s="720"/>
      <c r="F12" s="720"/>
      <c r="G12" s="720"/>
      <c r="H12" s="720"/>
      <c r="I12" s="720"/>
      <c r="J12" s="720"/>
      <c r="K12" s="720"/>
      <c r="L12" s="721"/>
    </row>
    <row r="13" spans="2:12" ht="54.75" customHeight="1" thickBot="1" x14ac:dyDescent="0.3">
      <c r="B13" s="243" t="s">
        <v>9</v>
      </c>
      <c r="C13" s="662" t="s">
        <v>546</v>
      </c>
      <c r="D13" s="663"/>
      <c r="E13" s="666"/>
      <c r="F13" s="312">
        <v>12</v>
      </c>
      <c r="G13" s="629"/>
      <c r="H13" s="630"/>
      <c r="I13" s="630"/>
      <c r="J13" s="631"/>
      <c r="K13" s="207"/>
      <c r="L13" s="379" t="s">
        <v>210</v>
      </c>
    </row>
    <row r="14" spans="2:12" ht="77.099999999999994" customHeight="1" thickTop="1" x14ac:dyDescent="0.25">
      <c r="B14" s="771" t="s">
        <v>547</v>
      </c>
      <c r="C14" s="746"/>
      <c r="D14" s="189">
        <v>4</v>
      </c>
      <c r="E14" s="671"/>
      <c r="F14" s="451" t="s">
        <v>16</v>
      </c>
      <c r="G14" s="453"/>
      <c r="H14" s="477"/>
      <c r="I14" s="477"/>
      <c r="J14" s="632">
        <f>SUM(G14+H15+I16)</f>
        <v>0</v>
      </c>
      <c r="K14" s="199" t="s">
        <v>163</v>
      </c>
      <c r="L14" s="257"/>
    </row>
    <row r="15" spans="2:12" ht="66" customHeight="1" x14ac:dyDescent="0.25">
      <c r="B15" s="772" t="s">
        <v>399</v>
      </c>
      <c r="C15" s="773"/>
      <c r="D15" s="139">
        <v>4</v>
      </c>
      <c r="E15" s="671"/>
      <c r="F15" s="452" t="s">
        <v>16</v>
      </c>
      <c r="G15" s="471"/>
      <c r="H15" s="469"/>
      <c r="I15" s="471"/>
      <c r="J15" s="632"/>
      <c r="K15" s="199" t="s">
        <v>164</v>
      </c>
      <c r="L15" s="272"/>
    </row>
    <row r="16" spans="2:12" ht="61.5" customHeight="1" x14ac:dyDescent="0.25">
      <c r="B16" s="772" t="s">
        <v>400</v>
      </c>
      <c r="C16" s="773"/>
      <c r="D16" s="139">
        <v>4</v>
      </c>
      <c r="E16" s="671"/>
      <c r="F16" s="450" t="s">
        <v>16</v>
      </c>
      <c r="G16" s="447"/>
      <c r="H16" s="447"/>
      <c r="I16" s="478" t="str">
        <f>'JHSC Interviews'!G6</f>
        <v>0</v>
      </c>
      <c r="J16" s="632"/>
      <c r="K16" s="201" t="s">
        <v>168</v>
      </c>
      <c r="L16" s="406">
        <f>'JHSC Interviews'!H6</f>
        <v>0</v>
      </c>
    </row>
    <row r="17" spans="2:12" ht="24" customHeight="1" x14ac:dyDescent="0.25">
      <c r="B17" s="774" t="s">
        <v>142</v>
      </c>
      <c r="C17" s="775"/>
      <c r="D17" s="775"/>
      <c r="E17" s="775"/>
      <c r="F17" s="775"/>
      <c r="G17" s="775"/>
      <c r="H17" s="775"/>
      <c r="I17" s="775"/>
      <c r="J17" s="775"/>
      <c r="K17" s="775"/>
      <c r="L17" s="776"/>
    </row>
    <row r="18" spans="2:12" ht="45" customHeight="1" thickBot="1" x14ac:dyDescent="0.3">
      <c r="B18" s="742"/>
      <c r="C18" s="743"/>
      <c r="D18" s="743"/>
      <c r="E18" s="743"/>
      <c r="F18" s="743"/>
      <c r="G18" s="743"/>
      <c r="H18" s="743"/>
      <c r="I18" s="743"/>
      <c r="J18" s="743"/>
      <c r="K18" s="743"/>
      <c r="L18" s="744"/>
    </row>
    <row r="19" spans="2:12" ht="40.5" customHeight="1" thickBot="1" x14ac:dyDescent="0.3">
      <c r="B19" s="243" t="s">
        <v>11</v>
      </c>
      <c r="C19" s="662" t="s">
        <v>33</v>
      </c>
      <c r="D19" s="663"/>
      <c r="E19" s="666"/>
      <c r="F19" s="312">
        <v>20</v>
      </c>
      <c r="G19" s="667"/>
      <c r="H19" s="667"/>
      <c r="I19" s="667"/>
      <c r="J19" s="668"/>
      <c r="K19" s="221"/>
      <c r="L19" s="379" t="s">
        <v>210</v>
      </c>
    </row>
    <row r="20" spans="2:12" ht="51" customHeight="1" thickTop="1" x14ac:dyDescent="0.25">
      <c r="B20" s="777" t="s">
        <v>401</v>
      </c>
      <c r="C20" s="778"/>
      <c r="D20" s="189">
        <v>5</v>
      </c>
      <c r="E20" s="671"/>
      <c r="F20" s="451" t="s">
        <v>8</v>
      </c>
      <c r="G20" s="453"/>
      <c r="H20" s="477"/>
      <c r="I20" s="477"/>
      <c r="J20" s="632">
        <f>SUM(G20+H21+H22+I23)</f>
        <v>0</v>
      </c>
      <c r="K20" s="199" t="s">
        <v>163</v>
      </c>
      <c r="L20" s="369"/>
    </row>
    <row r="21" spans="2:12" ht="62.25" customHeight="1" x14ac:dyDescent="0.25">
      <c r="B21" s="772" t="s">
        <v>402</v>
      </c>
      <c r="C21" s="779"/>
      <c r="D21" s="139">
        <v>5</v>
      </c>
      <c r="E21" s="671"/>
      <c r="F21" s="452" t="s">
        <v>8</v>
      </c>
      <c r="G21" s="471"/>
      <c r="H21" s="469"/>
      <c r="I21" s="471"/>
      <c r="J21" s="632"/>
      <c r="K21" s="199" t="s">
        <v>164</v>
      </c>
      <c r="L21" s="272"/>
    </row>
    <row r="22" spans="2:12" ht="68.099999999999994" customHeight="1" x14ac:dyDescent="0.25">
      <c r="B22" s="780" t="s">
        <v>545</v>
      </c>
      <c r="C22" s="779"/>
      <c r="D22" s="139">
        <v>5</v>
      </c>
      <c r="E22" s="671"/>
      <c r="F22" s="452" t="s">
        <v>8</v>
      </c>
      <c r="G22" s="471"/>
      <c r="H22" s="469"/>
      <c r="I22" s="471"/>
      <c r="J22" s="632"/>
      <c r="K22" s="199" t="s">
        <v>164</v>
      </c>
      <c r="L22" s="272"/>
    </row>
    <row r="23" spans="2:12" ht="66.75" customHeight="1" x14ac:dyDescent="0.25">
      <c r="B23" s="737" t="s">
        <v>403</v>
      </c>
      <c r="C23" s="738"/>
      <c r="D23" s="140">
        <v>5</v>
      </c>
      <c r="E23" s="671"/>
      <c r="F23" s="450" t="s">
        <v>8</v>
      </c>
      <c r="G23" s="447"/>
      <c r="H23" s="447"/>
      <c r="I23" s="478" t="str">
        <f>'MSW Interviews'!H23</f>
        <v>0</v>
      </c>
      <c r="J23" s="632"/>
      <c r="K23" s="200" t="s">
        <v>168</v>
      </c>
      <c r="L23" s="407">
        <f>'MSW Interviews'!I23</f>
        <v>0</v>
      </c>
    </row>
    <row r="24" spans="2:12" ht="24" customHeight="1" x14ac:dyDescent="0.25">
      <c r="B24" s="584" t="s">
        <v>142</v>
      </c>
      <c r="C24" s="717"/>
      <c r="D24" s="717"/>
      <c r="E24" s="717"/>
      <c r="F24" s="717"/>
      <c r="G24" s="717"/>
      <c r="H24" s="717"/>
      <c r="I24" s="717"/>
      <c r="J24" s="717"/>
      <c r="K24" s="717"/>
      <c r="L24" s="718"/>
    </row>
    <row r="25" spans="2:12" ht="45" customHeight="1" thickBot="1" x14ac:dyDescent="0.3">
      <c r="B25" s="719"/>
      <c r="C25" s="720"/>
      <c r="D25" s="720"/>
      <c r="E25" s="720"/>
      <c r="F25" s="720"/>
      <c r="G25" s="720"/>
      <c r="H25" s="720"/>
      <c r="I25" s="720"/>
      <c r="J25" s="720"/>
      <c r="K25" s="720"/>
      <c r="L25" s="721"/>
    </row>
    <row r="26" spans="2:12" ht="54" customHeight="1" thickBot="1" x14ac:dyDescent="0.3">
      <c r="B26" s="244" t="s">
        <v>14</v>
      </c>
      <c r="C26" s="804" t="s">
        <v>34</v>
      </c>
      <c r="D26" s="805"/>
      <c r="E26" s="569"/>
      <c r="F26" s="483">
        <v>5</v>
      </c>
      <c r="G26" s="808"/>
      <c r="H26" s="809"/>
      <c r="I26" s="809"/>
      <c r="J26" s="810"/>
      <c r="K26" s="233"/>
      <c r="L26" s="380" t="s">
        <v>210</v>
      </c>
    </row>
    <row r="27" spans="2:12" ht="77.25" customHeight="1" thickTop="1" x14ac:dyDescent="0.25">
      <c r="B27" s="745" t="s">
        <v>222</v>
      </c>
      <c r="C27" s="746"/>
      <c r="D27" s="189">
        <v>1</v>
      </c>
      <c r="E27" s="570"/>
      <c r="F27" s="479" t="s">
        <v>35</v>
      </c>
      <c r="G27" s="480"/>
      <c r="H27" s="481"/>
      <c r="I27" s="481"/>
      <c r="J27" s="806">
        <f>SUM(G27+I28)</f>
        <v>0</v>
      </c>
      <c r="K27" s="199" t="s">
        <v>163</v>
      </c>
      <c r="L27" s="257"/>
    </row>
    <row r="28" spans="2:12" ht="77.25" customHeight="1" x14ac:dyDescent="0.25">
      <c r="B28" s="747" t="s">
        <v>404</v>
      </c>
      <c r="C28" s="748"/>
      <c r="D28" s="140">
        <v>4</v>
      </c>
      <c r="E28" s="571"/>
      <c r="F28" s="452" t="s">
        <v>16</v>
      </c>
      <c r="G28" s="471"/>
      <c r="H28" s="471"/>
      <c r="I28" s="470" t="str">
        <f>'MSW Interviews'!H24</f>
        <v>0</v>
      </c>
      <c r="J28" s="649"/>
      <c r="K28" s="200" t="s">
        <v>168</v>
      </c>
      <c r="L28" s="407">
        <f>'MSW Interviews'!I24</f>
        <v>0</v>
      </c>
    </row>
    <row r="29" spans="2:12" ht="24" customHeight="1" x14ac:dyDescent="0.25">
      <c r="B29" s="739" t="s">
        <v>142</v>
      </c>
      <c r="C29" s="740"/>
      <c r="D29" s="740"/>
      <c r="E29" s="740"/>
      <c r="F29" s="740"/>
      <c r="G29" s="740"/>
      <c r="H29" s="740"/>
      <c r="I29" s="740"/>
      <c r="J29" s="740"/>
      <c r="K29" s="740"/>
      <c r="L29" s="741"/>
    </row>
    <row r="30" spans="2:12" ht="45" customHeight="1" thickBot="1" x14ac:dyDescent="0.3">
      <c r="B30" s="742"/>
      <c r="C30" s="743"/>
      <c r="D30" s="743"/>
      <c r="E30" s="743"/>
      <c r="F30" s="743"/>
      <c r="G30" s="743"/>
      <c r="H30" s="743"/>
      <c r="I30" s="743"/>
      <c r="J30" s="743"/>
      <c r="K30" s="743"/>
      <c r="L30" s="744"/>
    </row>
    <row r="31" spans="2:12" ht="33" customHeight="1" thickBot="1" x14ac:dyDescent="0.3">
      <c r="B31" s="243" t="s">
        <v>17</v>
      </c>
      <c r="C31" s="662" t="s">
        <v>36</v>
      </c>
      <c r="D31" s="663"/>
      <c r="E31" s="802"/>
      <c r="F31" s="312">
        <v>10</v>
      </c>
      <c r="G31" s="667"/>
      <c r="H31" s="667"/>
      <c r="I31" s="667"/>
      <c r="J31" s="668"/>
      <c r="K31" s="222"/>
      <c r="L31" s="379" t="s">
        <v>210</v>
      </c>
    </row>
    <row r="32" spans="2:12" ht="217.5" customHeight="1" thickTop="1" x14ac:dyDescent="0.25">
      <c r="B32" s="766" t="s">
        <v>477</v>
      </c>
      <c r="C32" s="767"/>
      <c r="D32" s="248">
        <v>10</v>
      </c>
      <c r="E32" s="803"/>
      <c r="F32" s="451" t="s">
        <v>18</v>
      </c>
      <c r="G32" s="453"/>
      <c r="H32" s="484"/>
      <c r="I32" s="485"/>
      <c r="J32" s="486">
        <f>G32</f>
        <v>0</v>
      </c>
      <c r="K32" s="202" t="s">
        <v>163</v>
      </c>
      <c r="L32" s="257"/>
    </row>
    <row r="33" spans="2:12" ht="24" customHeight="1" x14ac:dyDescent="0.25">
      <c r="B33" s="774" t="s">
        <v>142</v>
      </c>
      <c r="C33" s="775"/>
      <c r="D33" s="775"/>
      <c r="E33" s="775"/>
      <c r="F33" s="775"/>
      <c r="G33" s="775"/>
      <c r="H33" s="775"/>
      <c r="I33" s="775"/>
      <c r="J33" s="775"/>
      <c r="K33" s="775"/>
      <c r="L33" s="776"/>
    </row>
    <row r="34" spans="2:12" ht="45" customHeight="1" thickBot="1" x14ac:dyDescent="0.3">
      <c r="B34" s="792"/>
      <c r="C34" s="793"/>
      <c r="D34" s="793"/>
      <c r="E34" s="793"/>
      <c r="F34" s="793"/>
      <c r="G34" s="793"/>
      <c r="H34" s="793"/>
      <c r="I34" s="793"/>
      <c r="J34" s="793"/>
      <c r="K34" s="793"/>
      <c r="L34" s="794"/>
    </row>
    <row r="35" spans="2:12" ht="33" customHeight="1" thickBot="1" x14ac:dyDescent="0.3">
      <c r="B35" s="243" t="s">
        <v>19</v>
      </c>
      <c r="C35" s="551" t="s">
        <v>37</v>
      </c>
      <c r="D35" s="552"/>
      <c r="E35" s="130"/>
      <c r="F35" s="312">
        <v>5</v>
      </c>
      <c r="G35" s="607"/>
      <c r="H35" s="559"/>
      <c r="I35" s="559"/>
      <c r="J35" s="560"/>
      <c r="K35" s="222"/>
      <c r="L35" s="379" t="s">
        <v>210</v>
      </c>
    </row>
    <row r="36" spans="2:12" ht="129.75" customHeight="1" thickTop="1" x14ac:dyDescent="0.25">
      <c r="B36" s="674" t="s">
        <v>499</v>
      </c>
      <c r="C36" s="675"/>
      <c r="D36" s="197">
        <v>5</v>
      </c>
      <c r="E36" s="154"/>
      <c r="F36" s="449" t="s">
        <v>8</v>
      </c>
      <c r="G36" s="443"/>
      <c r="H36" s="476"/>
      <c r="I36" s="476"/>
      <c r="J36" s="466">
        <f>G36</f>
        <v>0</v>
      </c>
      <c r="K36" s="201" t="s">
        <v>163</v>
      </c>
      <c r="L36" s="256"/>
    </row>
    <row r="37" spans="2:12" ht="24" customHeight="1" x14ac:dyDescent="0.25">
      <c r="B37" s="774" t="s">
        <v>142</v>
      </c>
      <c r="C37" s="775"/>
      <c r="D37" s="775"/>
      <c r="E37" s="775"/>
      <c r="F37" s="775"/>
      <c r="G37" s="775"/>
      <c r="H37" s="775"/>
      <c r="I37" s="775"/>
      <c r="J37" s="775"/>
      <c r="K37" s="775"/>
      <c r="L37" s="776"/>
    </row>
    <row r="38" spans="2:12" ht="45" customHeight="1" thickBot="1" x14ac:dyDescent="0.3">
      <c r="B38" s="811"/>
      <c r="C38" s="812"/>
      <c r="D38" s="812"/>
      <c r="E38" s="812"/>
      <c r="F38" s="812"/>
      <c r="G38" s="812"/>
      <c r="H38" s="812"/>
      <c r="I38" s="812"/>
      <c r="J38" s="812"/>
      <c r="K38" s="812"/>
      <c r="L38" s="813"/>
    </row>
    <row r="39" spans="2:12" ht="33" customHeight="1" thickBot="1" x14ac:dyDescent="0.3">
      <c r="B39" s="243" t="s">
        <v>21</v>
      </c>
      <c r="C39" s="551" t="s">
        <v>38</v>
      </c>
      <c r="D39" s="552"/>
      <c r="E39" s="569"/>
      <c r="F39" s="312">
        <v>5</v>
      </c>
      <c r="G39" s="607"/>
      <c r="H39" s="559"/>
      <c r="I39" s="559"/>
      <c r="J39" s="560"/>
      <c r="K39" s="222"/>
      <c r="L39" s="379" t="s">
        <v>210</v>
      </c>
    </row>
    <row r="40" spans="2:12" ht="98.25" customHeight="1" thickTop="1" x14ac:dyDescent="0.25">
      <c r="B40" s="814" t="s">
        <v>405</v>
      </c>
      <c r="C40" s="675"/>
      <c r="D40" s="197">
        <v>5</v>
      </c>
      <c r="E40" s="571"/>
      <c r="F40" s="449" t="s">
        <v>8</v>
      </c>
      <c r="G40" s="443"/>
      <c r="H40" s="476"/>
      <c r="I40" s="476"/>
      <c r="J40" s="466">
        <f>G40</f>
        <v>0</v>
      </c>
      <c r="K40" s="201" t="s">
        <v>163</v>
      </c>
      <c r="L40" s="226"/>
    </row>
    <row r="41" spans="2:12" ht="24" customHeight="1" x14ac:dyDescent="0.25">
      <c r="B41" s="774" t="s">
        <v>142</v>
      </c>
      <c r="C41" s="775"/>
      <c r="D41" s="775"/>
      <c r="E41" s="775"/>
      <c r="F41" s="775"/>
      <c r="G41" s="775"/>
      <c r="H41" s="775"/>
      <c r="I41" s="775"/>
      <c r="J41" s="775"/>
      <c r="K41" s="775"/>
      <c r="L41" s="776"/>
    </row>
    <row r="42" spans="2:12" ht="45" customHeight="1" thickBot="1" x14ac:dyDescent="0.3">
      <c r="B42" s="792"/>
      <c r="C42" s="793"/>
      <c r="D42" s="793"/>
      <c r="E42" s="793"/>
      <c r="F42" s="793"/>
      <c r="G42" s="793"/>
      <c r="H42" s="793"/>
      <c r="I42" s="793"/>
      <c r="J42" s="793"/>
      <c r="K42" s="793"/>
      <c r="L42" s="794"/>
    </row>
    <row r="43" spans="2:12" ht="33" customHeight="1" thickBot="1" x14ac:dyDescent="0.3">
      <c r="B43" s="243" t="s">
        <v>23</v>
      </c>
      <c r="C43" s="662" t="s">
        <v>39</v>
      </c>
      <c r="D43" s="663"/>
      <c r="E43" s="666"/>
      <c r="F43" s="312">
        <v>6</v>
      </c>
      <c r="G43" s="667"/>
      <c r="H43" s="667"/>
      <c r="I43" s="667"/>
      <c r="J43" s="668"/>
      <c r="K43" s="222"/>
      <c r="L43" s="379" t="s">
        <v>210</v>
      </c>
    </row>
    <row r="44" spans="2:12" ht="104.1" customHeight="1" thickTop="1" x14ac:dyDescent="0.25">
      <c r="B44" s="766" t="s">
        <v>533</v>
      </c>
      <c r="C44" s="767"/>
      <c r="D44" s="189">
        <v>3</v>
      </c>
      <c r="E44" s="671"/>
      <c r="F44" s="451" t="s">
        <v>13</v>
      </c>
      <c r="G44" s="453"/>
      <c r="H44" s="477"/>
      <c r="I44" s="477"/>
      <c r="J44" s="648">
        <f>SUM(G44+H45)</f>
        <v>0</v>
      </c>
      <c r="K44" s="199" t="s">
        <v>163</v>
      </c>
      <c r="L44" s="257"/>
    </row>
    <row r="45" spans="2:12" ht="95.1" customHeight="1" x14ac:dyDescent="0.25">
      <c r="B45" s="566" t="s">
        <v>534</v>
      </c>
      <c r="C45" s="567"/>
      <c r="D45" s="139">
        <v>3</v>
      </c>
      <c r="E45" s="671"/>
      <c r="F45" s="452" t="s">
        <v>13</v>
      </c>
      <c r="G45" s="471"/>
      <c r="H45" s="469"/>
      <c r="I45" s="471"/>
      <c r="J45" s="649"/>
      <c r="K45" s="202" t="s">
        <v>164</v>
      </c>
      <c r="L45" s="272"/>
    </row>
    <row r="46" spans="2:12" ht="24" customHeight="1" x14ac:dyDescent="0.25">
      <c r="B46" s="774" t="s">
        <v>142</v>
      </c>
      <c r="C46" s="775"/>
      <c r="D46" s="775"/>
      <c r="E46" s="775"/>
      <c r="F46" s="775"/>
      <c r="G46" s="775"/>
      <c r="H46" s="775"/>
      <c r="I46" s="775"/>
      <c r="J46" s="775"/>
      <c r="K46" s="775"/>
      <c r="L46" s="776"/>
    </row>
    <row r="47" spans="2:12" ht="45" customHeight="1" thickBot="1" x14ac:dyDescent="0.3">
      <c r="B47" s="792"/>
      <c r="C47" s="793"/>
      <c r="D47" s="793"/>
      <c r="E47" s="793"/>
      <c r="F47" s="793"/>
      <c r="G47" s="793"/>
      <c r="H47" s="793"/>
      <c r="I47" s="793"/>
      <c r="J47" s="793"/>
      <c r="K47" s="793"/>
      <c r="L47" s="794"/>
    </row>
    <row r="48" spans="2:12" ht="33" customHeight="1" thickBot="1" x14ac:dyDescent="0.3">
      <c r="B48" s="243" t="s">
        <v>40</v>
      </c>
      <c r="C48" s="662" t="s">
        <v>41</v>
      </c>
      <c r="D48" s="663"/>
      <c r="E48" s="666"/>
      <c r="F48" s="312">
        <v>3</v>
      </c>
      <c r="G48" s="667"/>
      <c r="H48" s="667"/>
      <c r="I48" s="667"/>
      <c r="J48" s="668"/>
      <c r="K48" s="222"/>
      <c r="L48" s="379" t="s">
        <v>210</v>
      </c>
    </row>
    <row r="49" spans="2:12" ht="90.95" customHeight="1" thickTop="1" x14ac:dyDescent="0.25">
      <c r="B49" s="766" t="s">
        <v>219</v>
      </c>
      <c r="C49" s="767"/>
      <c r="D49" s="189">
        <v>1</v>
      </c>
      <c r="E49" s="671"/>
      <c r="F49" s="451" t="s">
        <v>35</v>
      </c>
      <c r="G49" s="193"/>
      <c r="H49" s="453"/>
      <c r="I49" s="477"/>
      <c r="J49" s="648">
        <f>SUM(H49+I50)</f>
        <v>0</v>
      </c>
      <c r="K49" s="199" t="s">
        <v>164</v>
      </c>
      <c r="L49" s="257"/>
    </row>
    <row r="50" spans="2:12" ht="77.25" customHeight="1" x14ac:dyDescent="0.25">
      <c r="B50" s="574" t="s">
        <v>406</v>
      </c>
      <c r="C50" s="567"/>
      <c r="D50" s="139">
        <v>2</v>
      </c>
      <c r="E50" s="671"/>
      <c r="F50" s="452" t="s">
        <v>349</v>
      </c>
      <c r="G50" s="142"/>
      <c r="H50" s="471"/>
      <c r="I50" s="456" t="str">
        <f>'MSW Interviews'!H25</f>
        <v>0</v>
      </c>
      <c r="J50" s="649"/>
      <c r="K50" s="202" t="s">
        <v>168</v>
      </c>
      <c r="L50" s="407">
        <f>'MSW Interviews'!I25</f>
        <v>0</v>
      </c>
    </row>
    <row r="51" spans="2:12" ht="24" customHeight="1" x14ac:dyDescent="0.25">
      <c r="B51" s="584" t="s">
        <v>142</v>
      </c>
      <c r="C51" s="717"/>
      <c r="D51" s="717"/>
      <c r="E51" s="717"/>
      <c r="F51" s="717"/>
      <c r="G51" s="717"/>
      <c r="H51" s="717"/>
      <c r="I51" s="717"/>
      <c r="J51" s="717"/>
      <c r="K51" s="717"/>
      <c r="L51" s="718"/>
    </row>
    <row r="52" spans="2:12" ht="45" customHeight="1" thickBot="1" x14ac:dyDescent="0.3">
      <c r="B52" s="719"/>
      <c r="C52" s="720"/>
      <c r="D52" s="720"/>
      <c r="E52" s="720"/>
      <c r="F52" s="720"/>
      <c r="G52" s="720"/>
      <c r="H52" s="720"/>
      <c r="I52" s="720"/>
      <c r="J52" s="720"/>
      <c r="K52" s="720"/>
      <c r="L52" s="721"/>
    </row>
    <row r="53" spans="2:12" ht="39" customHeight="1" thickBot="1" x14ac:dyDescent="0.3">
      <c r="B53" s="243" t="s">
        <v>42</v>
      </c>
      <c r="C53" s="662" t="s">
        <v>43</v>
      </c>
      <c r="D53" s="663"/>
      <c r="E53" s="130"/>
      <c r="F53" s="312">
        <v>5</v>
      </c>
      <c r="G53" s="667"/>
      <c r="H53" s="667"/>
      <c r="I53" s="667"/>
      <c r="J53" s="668"/>
      <c r="K53" s="207"/>
      <c r="L53" s="379" t="s">
        <v>210</v>
      </c>
    </row>
    <row r="54" spans="2:12" ht="108" customHeight="1" thickTop="1" x14ac:dyDescent="0.25">
      <c r="B54" s="745" t="s">
        <v>220</v>
      </c>
      <c r="C54" s="746"/>
      <c r="D54" s="213">
        <v>3</v>
      </c>
      <c r="E54" s="131"/>
      <c r="F54" s="451" t="s">
        <v>13</v>
      </c>
      <c r="G54" s="453"/>
      <c r="H54" s="477"/>
      <c r="I54" s="477"/>
      <c r="J54" s="815">
        <f>SUM(G54+H55)</f>
        <v>0</v>
      </c>
      <c r="K54" s="199" t="s">
        <v>163</v>
      </c>
      <c r="L54" s="257"/>
    </row>
    <row r="55" spans="2:12" ht="87.95" customHeight="1" x14ac:dyDescent="0.25">
      <c r="B55" s="747" t="s">
        <v>407</v>
      </c>
      <c r="C55" s="748"/>
      <c r="D55" s="195">
        <v>2</v>
      </c>
      <c r="E55" s="154"/>
      <c r="F55" s="452" t="s">
        <v>349</v>
      </c>
      <c r="G55" s="471"/>
      <c r="H55" s="469"/>
      <c r="I55" s="471"/>
      <c r="J55" s="648"/>
      <c r="K55" s="202" t="s">
        <v>164</v>
      </c>
      <c r="L55" s="298"/>
    </row>
    <row r="56" spans="2:12" ht="24" customHeight="1" x14ac:dyDescent="0.25">
      <c r="B56" s="584" t="s">
        <v>142</v>
      </c>
      <c r="C56" s="717"/>
      <c r="D56" s="717"/>
      <c r="E56" s="717"/>
      <c r="F56" s="717"/>
      <c r="G56" s="717"/>
      <c r="H56" s="717"/>
      <c r="I56" s="717"/>
      <c r="J56" s="717"/>
      <c r="K56" s="717"/>
      <c r="L56" s="718"/>
    </row>
    <row r="57" spans="2:12" ht="45" customHeight="1" thickBot="1" x14ac:dyDescent="0.3">
      <c r="B57" s="781"/>
      <c r="C57" s="782"/>
      <c r="D57" s="782"/>
      <c r="E57" s="782"/>
      <c r="F57" s="782"/>
      <c r="G57" s="782"/>
      <c r="H57" s="782"/>
      <c r="I57" s="782"/>
      <c r="J57" s="782"/>
      <c r="K57" s="782"/>
      <c r="L57" s="783"/>
    </row>
    <row r="58" spans="2:12" ht="38.1" customHeight="1" thickBot="1" x14ac:dyDescent="0.3">
      <c r="B58" s="243" t="s">
        <v>44</v>
      </c>
      <c r="C58" s="551" t="s">
        <v>45</v>
      </c>
      <c r="D58" s="552"/>
      <c r="E58" s="234"/>
      <c r="F58" s="312">
        <v>5</v>
      </c>
      <c r="G58" s="607"/>
      <c r="H58" s="559"/>
      <c r="I58" s="559"/>
      <c r="J58" s="560"/>
      <c r="K58" s="235"/>
      <c r="L58" s="379" t="s">
        <v>210</v>
      </c>
    </row>
    <row r="59" spans="2:12" ht="114" customHeight="1" thickTop="1" x14ac:dyDescent="0.25">
      <c r="B59" s="766" t="s">
        <v>535</v>
      </c>
      <c r="C59" s="767"/>
      <c r="D59" s="197">
        <v>5</v>
      </c>
      <c r="E59" s="236"/>
      <c r="F59" s="479" t="s">
        <v>8</v>
      </c>
      <c r="G59" s="480"/>
      <c r="H59" s="481"/>
      <c r="I59" s="481"/>
      <c r="J59" s="482">
        <f>G59</f>
        <v>0</v>
      </c>
      <c r="K59" s="247" t="s">
        <v>163</v>
      </c>
      <c r="L59" s="257"/>
    </row>
    <row r="60" spans="2:12" ht="24" customHeight="1" x14ac:dyDescent="0.25">
      <c r="B60" s="784" t="s">
        <v>142</v>
      </c>
      <c r="C60" s="785"/>
      <c r="D60" s="785"/>
      <c r="E60" s="785"/>
      <c r="F60" s="785"/>
      <c r="G60" s="785"/>
      <c r="H60" s="785"/>
      <c r="I60" s="785"/>
      <c r="J60" s="785"/>
      <c r="K60" s="785"/>
      <c r="L60" s="786"/>
    </row>
    <row r="61" spans="2:12" ht="45" customHeight="1" thickBot="1" x14ac:dyDescent="0.3">
      <c r="B61" s="722"/>
      <c r="C61" s="723"/>
      <c r="D61" s="723"/>
      <c r="E61" s="723"/>
      <c r="F61" s="723"/>
      <c r="G61" s="723"/>
      <c r="H61" s="723"/>
      <c r="I61" s="723"/>
      <c r="J61" s="723"/>
      <c r="K61" s="723"/>
      <c r="L61" s="724"/>
    </row>
    <row r="62" spans="2:12" ht="44.25" customHeight="1" thickBot="1" x14ac:dyDescent="0.3">
      <c r="B62" s="243" t="s">
        <v>46</v>
      </c>
      <c r="C62" s="551" t="s">
        <v>47</v>
      </c>
      <c r="D62" s="552"/>
      <c r="E62" s="569"/>
      <c r="F62" s="312">
        <v>10</v>
      </c>
      <c r="G62" s="607"/>
      <c r="H62" s="559"/>
      <c r="I62" s="559"/>
      <c r="J62" s="560"/>
      <c r="K62" s="143"/>
      <c r="L62" s="379" t="s">
        <v>210</v>
      </c>
    </row>
    <row r="63" spans="2:12" ht="104.25" customHeight="1" thickTop="1" x14ac:dyDescent="0.25">
      <c r="B63" s="674" t="s">
        <v>221</v>
      </c>
      <c r="C63" s="675"/>
      <c r="D63" s="197">
        <v>10</v>
      </c>
      <c r="E63" s="571"/>
      <c r="F63" s="449" t="s">
        <v>18</v>
      </c>
      <c r="G63" s="224"/>
      <c r="H63" s="443"/>
      <c r="I63" s="476"/>
      <c r="J63" s="466">
        <f>H63</f>
        <v>0</v>
      </c>
      <c r="K63" s="201" t="s">
        <v>164</v>
      </c>
      <c r="L63" s="256"/>
    </row>
    <row r="64" spans="2:12" ht="24" customHeight="1" x14ac:dyDescent="0.25">
      <c r="B64" s="774" t="s">
        <v>142</v>
      </c>
      <c r="C64" s="775"/>
      <c r="D64" s="775"/>
      <c r="E64" s="775"/>
      <c r="F64" s="775"/>
      <c r="G64" s="775"/>
      <c r="H64" s="775"/>
      <c r="I64" s="775"/>
      <c r="J64" s="775"/>
      <c r="K64" s="775"/>
      <c r="L64" s="776"/>
    </row>
    <row r="65" spans="2:12" ht="45" customHeight="1" thickBot="1" x14ac:dyDescent="0.3">
      <c r="B65" s="792"/>
      <c r="C65" s="793"/>
      <c r="D65" s="793"/>
      <c r="E65" s="793"/>
      <c r="F65" s="793"/>
      <c r="G65" s="793"/>
      <c r="H65" s="793"/>
      <c r="I65" s="793"/>
      <c r="J65" s="793"/>
      <c r="K65" s="793"/>
      <c r="L65" s="794"/>
    </row>
    <row r="66" spans="2:12" ht="33" customHeight="1" thickBot="1" x14ac:dyDescent="0.3">
      <c r="B66" s="243" t="s">
        <v>48</v>
      </c>
      <c r="C66" s="551" t="s">
        <v>49</v>
      </c>
      <c r="D66" s="552"/>
      <c r="E66" s="569"/>
      <c r="F66" s="312">
        <v>2</v>
      </c>
      <c r="G66" s="607"/>
      <c r="H66" s="559"/>
      <c r="I66" s="559"/>
      <c r="J66" s="560"/>
      <c r="K66" s="143"/>
      <c r="L66" s="379" t="s">
        <v>210</v>
      </c>
    </row>
    <row r="67" spans="2:12" ht="101.25" customHeight="1" thickTop="1" x14ac:dyDescent="0.25">
      <c r="B67" s="674" t="s">
        <v>408</v>
      </c>
      <c r="C67" s="675"/>
      <c r="D67" s="197">
        <v>2</v>
      </c>
      <c r="E67" s="571"/>
      <c r="F67" s="449" t="s">
        <v>349</v>
      </c>
      <c r="G67" s="443"/>
      <c r="H67" s="476"/>
      <c r="I67" s="476"/>
      <c r="J67" s="466">
        <f>G67</f>
        <v>0</v>
      </c>
      <c r="K67" s="201" t="s">
        <v>163</v>
      </c>
      <c r="L67" s="256"/>
    </row>
    <row r="68" spans="2:12" ht="24" customHeight="1" x14ac:dyDescent="0.25">
      <c r="B68" s="774" t="s">
        <v>142</v>
      </c>
      <c r="C68" s="775"/>
      <c r="D68" s="775"/>
      <c r="E68" s="775"/>
      <c r="F68" s="775"/>
      <c r="G68" s="775"/>
      <c r="H68" s="775"/>
      <c r="I68" s="775"/>
      <c r="J68" s="775"/>
      <c r="K68" s="775"/>
      <c r="L68" s="776"/>
    </row>
    <row r="69" spans="2:12" ht="45" customHeight="1" thickBot="1" x14ac:dyDescent="0.3">
      <c r="B69" s="792"/>
      <c r="C69" s="793"/>
      <c r="D69" s="793"/>
      <c r="E69" s="793"/>
      <c r="F69" s="793"/>
      <c r="G69" s="793"/>
      <c r="H69" s="793"/>
      <c r="I69" s="793"/>
      <c r="J69" s="793"/>
      <c r="K69" s="793"/>
      <c r="L69" s="794"/>
    </row>
    <row r="70" spans="2:12" ht="33" customHeight="1" thickBot="1" x14ac:dyDescent="0.3">
      <c r="B70" s="243" t="s">
        <v>50</v>
      </c>
      <c r="C70" s="790" t="s">
        <v>51</v>
      </c>
      <c r="D70" s="791"/>
      <c r="E70" s="569"/>
      <c r="F70" s="312">
        <v>3</v>
      </c>
      <c r="G70" s="607"/>
      <c r="H70" s="559"/>
      <c r="I70" s="559"/>
      <c r="J70" s="560"/>
      <c r="K70" s="222"/>
      <c r="L70" s="379" t="s">
        <v>210</v>
      </c>
    </row>
    <row r="71" spans="2:12" ht="128.25" customHeight="1" thickTop="1" x14ac:dyDescent="0.25">
      <c r="B71" s="807" t="s">
        <v>409</v>
      </c>
      <c r="C71" s="675"/>
      <c r="D71" s="197">
        <v>3</v>
      </c>
      <c r="E71" s="571"/>
      <c r="F71" s="449" t="s">
        <v>13</v>
      </c>
      <c r="G71" s="224"/>
      <c r="H71" s="224"/>
      <c r="I71" s="464" t="str">
        <f>'MSW Interviews'!H26</f>
        <v>0</v>
      </c>
      <c r="J71" s="465">
        <f>SUM(I71+0)</f>
        <v>0</v>
      </c>
      <c r="K71" s="201" t="s">
        <v>168</v>
      </c>
      <c r="L71" s="405">
        <f>'MSW Interviews'!I26</f>
        <v>0</v>
      </c>
    </row>
    <row r="72" spans="2:12" ht="24" customHeight="1" x14ac:dyDescent="0.25">
      <c r="B72" s="774" t="s">
        <v>142</v>
      </c>
      <c r="C72" s="775"/>
      <c r="D72" s="775"/>
      <c r="E72" s="775"/>
      <c r="F72" s="775"/>
      <c r="G72" s="775"/>
      <c r="H72" s="775"/>
      <c r="I72" s="775"/>
      <c r="J72" s="775"/>
      <c r="K72" s="775"/>
      <c r="L72" s="776"/>
    </row>
    <row r="73" spans="2:12" ht="45" customHeight="1" thickBot="1" x14ac:dyDescent="0.3">
      <c r="B73" s="787"/>
      <c r="C73" s="788"/>
      <c r="D73" s="788"/>
      <c r="E73" s="788"/>
      <c r="F73" s="788"/>
      <c r="G73" s="788"/>
      <c r="H73" s="788"/>
      <c r="I73" s="788"/>
      <c r="J73" s="788"/>
      <c r="K73" s="788"/>
      <c r="L73" s="789"/>
    </row>
    <row r="74" spans="2:12" ht="30" customHeight="1" thickTop="1" thickBot="1" x14ac:dyDescent="0.3">
      <c r="B74" s="679"/>
      <c r="C74" s="680"/>
      <c r="D74" s="148">
        <f>SUM(F70,F66,F62,F58,F53,F48,F43,F39,F35,F31,F26,F19,F13,F9)</f>
        <v>96</v>
      </c>
      <c r="E74" s="650"/>
      <c r="F74" s="651"/>
      <c r="G74" s="157" t="s">
        <v>25</v>
      </c>
      <c r="H74" s="157" t="s">
        <v>26</v>
      </c>
      <c r="I74" s="157" t="s">
        <v>27</v>
      </c>
      <c r="J74" s="158" t="s">
        <v>28</v>
      </c>
    </row>
    <row r="75" spans="2:12" ht="30" customHeight="1" x14ac:dyDescent="0.25">
      <c r="B75" s="52"/>
      <c r="C75" s="52"/>
      <c r="D75" s="19"/>
      <c r="E75" s="798" t="s">
        <v>29</v>
      </c>
      <c r="F75" s="799"/>
      <c r="G75" s="56">
        <f>SUM(G10,G14,G20,G27,G32,G36,G40,G44,G54,G59,G67)</f>
        <v>0</v>
      </c>
      <c r="H75" s="56">
        <f>SUM(H15,H21,H22,H45,H49,H55,H63)</f>
        <v>0</v>
      </c>
      <c r="I75" s="56">
        <f>SUM(I16+I23+I28+I50+I71)</f>
        <v>0</v>
      </c>
      <c r="J75" s="61">
        <f>SUM(J10,J14,J20,J27,J32,J36,J40,J44,J49,J54,J59,J63,J67,J71)</f>
        <v>0</v>
      </c>
    </row>
    <row r="76" spans="2:12" ht="30" customHeight="1" thickBot="1" x14ac:dyDescent="0.3">
      <c r="B76" s="53"/>
      <c r="C76" s="53"/>
      <c r="D76" s="53"/>
      <c r="E76" s="800" t="s">
        <v>30</v>
      </c>
      <c r="F76" s="801"/>
      <c r="G76" s="62">
        <f>G75/F79</f>
        <v>0</v>
      </c>
      <c r="H76" s="62">
        <f>H75/F80</f>
        <v>0</v>
      </c>
      <c r="I76" s="62">
        <f>I75/F81</f>
        <v>0</v>
      </c>
      <c r="J76" s="63">
        <f>J75/F82</f>
        <v>0</v>
      </c>
    </row>
    <row r="77" spans="2:12" ht="16.5" customHeight="1" thickBot="1" x14ac:dyDescent="0.3">
      <c r="B77" s="53"/>
      <c r="C77" s="53"/>
      <c r="D77" s="53"/>
      <c r="E77" s="53"/>
      <c r="F77" s="53"/>
      <c r="G77" s="7"/>
      <c r="H77" s="7"/>
      <c r="I77" s="7"/>
      <c r="J77" s="7"/>
    </row>
    <row r="78" spans="2:12" ht="30" customHeight="1" thickBot="1" x14ac:dyDescent="0.3">
      <c r="B78" s="53"/>
      <c r="C78" s="53"/>
      <c r="D78" s="53"/>
      <c r="E78" s="795" t="s">
        <v>144</v>
      </c>
      <c r="F78" s="796"/>
      <c r="G78" s="797"/>
      <c r="H78" s="7"/>
      <c r="I78" s="7"/>
      <c r="J78" s="7"/>
    </row>
    <row r="79" spans="2:12" ht="30" customHeight="1" thickBot="1" x14ac:dyDescent="0.3">
      <c r="B79" s="96"/>
      <c r="C79" s="96"/>
      <c r="D79" s="96"/>
      <c r="E79" s="167" t="s">
        <v>25</v>
      </c>
      <c r="F79" s="20">
        <f>SUM(D10,D14,D20,D27,D32,D36,D40,D44,D54,D59,D67)</f>
        <v>48</v>
      </c>
      <c r="G79" s="9">
        <f>F79/F82</f>
        <v>0.5</v>
      </c>
      <c r="H79" s="96"/>
      <c r="I79" s="96"/>
      <c r="J79" s="96"/>
    </row>
    <row r="80" spans="2:12" ht="30" customHeight="1" thickBot="1" x14ac:dyDescent="0.3">
      <c r="B80" s="96"/>
      <c r="C80" s="96"/>
      <c r="D80" s="96"/>
      <c r="E80" s="167" t="s">
        <v>26</v>
      </c>
      <c r="F80" s="21">
        <f>SUM(D15,D21,D22,D45,D49,D55,D63)</f>
        <v>30</v>
      </c>
      <c r="G80" s="11">
        <f>F80/$F$82</f>
        <v>0.3125</v>
      </c>
      <c r="H80" s="96"/>
      <c r="I80" s="96"/>
      <c r="J80" s="96"/>
    </row>
    <row r="81" spans="2:12" ht="30" customHeight="1" thickBot="1" x14ac:dyDescent="0.3">
      <c r="B81" s="96"/>
      <c r="C81" s="96"/>
      <c r="D81" s="96"/>
      <c r="E81" s="167" t="s">
        <v>27</v>
      </c>
      <c r="F81" s="21">
        <f>SUM(D16,D23,D28,D50,D71)</f>
        <v>18</v>
      </c>
      <c r="G81" s="11">
        <f>F81/$F$82</f>
        <v>0.1875</v>
      </c>
      <c r="H81" s="96"/>
      <c r="I81" s="96"/>
      <c r="J81" s="96"/>
    </row>
    <row r="82" spans="2:12" ht="24.75" customHeight="1" thickBot="1" x14ac:dyDescent="0.3">
      <c r="B82" s="96"/>
      <c r="C82" s="96"/>
      <c r="D82" s="96"/>
      <c r="E82" s="187"/>
      <c r="F82" s="22">
        <f>SUM(F79:F81)</f>
        <v>96</v>
      </c>
      <c r="G82" s="23">
        <f>SUM(G79:G81)</f>
        <v>1</v>
      </c>
      <c r="H82" s="96"/>
      <c r="I82" s="96"/>
      <c r="J82" s="96"/>
    </row>
    <row r="83" spans="2:12" ht="50.1" customHeight="1" x14ac:dyDescent="0.25">
      <c r="B83" s="96"/>
      <c r="C83" s="96"/>
      <c r="D83" s="96"/>
      <c r="E83" s="96"/>
      <c r="F83" s="96"/>
      <c r="G83" s="96"/>
      <c r="H83" s="96"/>
      <c r="I83" s="96"/>
      <c r="J83" s="96"/>
    </row>
    <row r="84" spans="2:12" ht="50.1" customHeight="1" x14ac:dyDescent="0.25">
      <c r="B84" s="96"/>
      <c r="C84" s="96"/>
      <c r="D84" s="96"/>
      <c r="E84" s="96"/>
      <c r="F84" s="97"/>
      <c r="G84" s="97"/>
      <c r="H84" s="97"/>
      <c r="I84" s="97"/>
      <c r="J84" s="97"/>
    </row>
    <row r="85" spans="2:12" ht="50.1" customHeight="1" x14ac:dyDescent="0.25">
      <c r="B85" s="96"/>
      <c r="C85" s="96"/>
      <c r="D85" s="96"/>
      <c r="E85" s="96"/>
      <c r="F85" s="97"/>
      <c r="G85" s="97"/>
      <c r="H85" s="97"/>
      <c r="I85" s="97"/>
      <c r="J85" s="97"/>
    </row>
    <row r="86" spans="2:12" ht="50.1" customHeight="1" x14ac:dyDescent="0.25">
      <c r="B86" s="96"/>
      <c r="C86" s="96"/>
      <c r="D86" s="96"/>
      <c r="E86" s="96"/>
      <c r="F86" s="97"/>
      <c r="G86" s="97"/>
      <c r="H86" s="97"/>
      <c r="I86" s="97"/>
      <c r="J86" s="97"/>
    </row>
    <row r="87" spans="2:12" ht="50.1" customHeight="1" x14ac:dyDescent="0.25">
      <c r="B87" s="96"/>
      <c r="C87" s="96"/>
      <c r="D87" s="96"/>
      <c r="E87" s="96"/>
      <c r="F87" s="97"/>
      <c r="G87" s="97"/>
      <c r="H87" s="97"/>
      <c r="I87" s="97"/>
      <c r="J87" s="97"/>
    </row>
    <row r="88" spans="2:12" ht="50.1" customHeight="1" x14ac:dyDescent="0.25">
      <c r="B88" s="96"/>
      <c r="C88" s="96"/>
      <c r="D88" s="96"/>
      <c r="E88" s="96"/>
      <c r="F88" s="97"/>
      <c r="G88" s="97"/>
      <c r="H88" s="97"/>
      <c r="I88" s="97"/>
      <c r="J88" s="97"/>
    </row>
    <row r="89" spans="2:12" ht="50.1" customHeight="1" x14ac:dyDescent="0.25">
      <c r="B89" s="96"/>
      <c r="C89" s="96"/>
      <c r="D89" s="96"/>
      <c r="E89" s="96"/>
      <c r="F89" s="96"/>
      <c r="G89" s="97"/>
      <c r="H89" s="97"/>
      <c r="I89" s="97"/>
      <c r="J89" s="96"/>
    </row>
    <row r="90" spans="2:12" s="18" customFormat="1" ht="50.1" customHeight="1" x14ac:dyDescent="0.25">
      <c r="B90" s="96"/>
      <c r="C90" s="96"/>
      <c r="D90" s="96"/>
      <c r="E90" s="96"/>
      <c r="F90" s="96"/>
      <c r="G90" s="97"/>
      <c r="H90" s="97"/>
      <c r="I90" s="97"/>
      <c r="J90" s="96"/>
      <c r="K90" s="51"/>
      <c r="L90" s="51"/>
    </row>
    <row r="91" spans="2:12" s="18" customFormat="1" ht="50.1" customHeight="1" x14ac:dyDescent="0.25">
      <c r="B91" s="96"/>
      <c r="C91" s="96"/>
      <c r="D91" s="96"/>
      <c r="E91" s="96"/>
      <c r="F91" s="96"/>
      <c r="G91" s="97"/>
      <c r="H91" s="97"/>
      <c r="I91" s="97"/>
      <c r="J91" s="96"/>
      <c r="K91" s="51"/>
      <c r="L91" s="51"/>
    </row>
    <row r="92" spans="2:12" s="18" customFormat="1" ht="50.1" customHeight="1" x14ac:dyDescent="0.25">
      <c r="B92" s="96"/>
      <c r="C92" s="96"/>
      <c r="D92" s="96"/>
      <c r="E92" s="96"/>
      <c r="F92" s="96"/>
      <c r="G92" s="97"/>
      <c r="H92" s="97"/>
      <c r="I92" s="97"/>
      <c r="J92" s="96"/>
      <c r="K92" s="51"/>
      <c r="L92" s="51"/>
    </row>
    <row r="93" spans="2:12" s="18" customFormat="1" ht="50.1" customHeight="1" x14ac:dyDescent="0.25">
      <c r="B93" s="96"/>
      <c r="C93" s="96"/>
      <c r="D93" s="96"/>
      <c r="E93" s="96"/>
      <c r="F93" s="97"/>
      <c r="G93" s="97"/>
      <c r="H93" s="97"/>
      <c r="I93" s="97"/>
      <c r="J93" s="96"/>
      <c r="K93" s="51"/>
      <c r="L93" s="51"/>
    </row>
    <row r="94" spans="2:12" s="18" customFormat="1" ht="50.1" customHeight="1" x14ac:dyDescent="0.25">
      <c r="B94" s="99"/>
      <c r="C94" s="96"/>
      <c r="D94" s="96"/>
      <c r="E94" s="96"/>
      <c r="F94" s="97"/>
      <c r="G94" s="97"/>
      <c r="H94" s="97"/>
      <c r="I94" s="97"/>
      <c r="J94" s="96"/>
      <c r="K94" s="51"/>
      <c r="L94" s="51"/>
    </row>
    <row r="95" spans="2:12" s="18" customFormat="1" ht="50.1" customHeight="1" x14ac:dyDescent="0.25">
      <c r="B95" s="96"/>
      <c r="C95" s="96"/>
      <c r="D95" s="96"/>
      <c r="E95" s="96"/>
      <c r="F95" s="96"/>
      <c r="G95" s="97"/>
      <c r="H95" s="97"/>
      <c r="I95" s="97"/>
      <c r="J95" s="96"/>
      <c r="K95" s="51"/>
      <c r="L95" s="51"/>
    </row>
    <row r="96" spans="2:12" s="18" customFormat="1" ht="50.1" customHeight="1" x14ac:dyDescent="0.25">
      <c r="B96" s="96"/>
      <c r="C96" s="96"/>
      <c r="D96" s="96"/>
      <c r="E96" s="96"/>
      <c r="F96" s="96"/>
      <c r="G96" s="97"/>
      <c r="H96" s="97"/>
      <c r="I96" s="97"/>
      <c r="J96" s="96"/>
      <c r="K96" s="51"/>
      <c r="L96" s="51"/>
    </row>
    <row r="97" spans="2:12" s="18" customFormat="1" ht="48.75" customHeight="1" x14ac:dyDescent="0.25">
      <c r="B97" s="96"/>
      <c r="C97" s="96"/>
      <c r="D97" s="96"/>
      <c r="E97" s="96"/>
      <c r="F97" s="96"/>
      <c r="G97" s="97"/>
      <c r="H97" s="97"/>
      <c r="I97" s="97"/>
      <c r="J97" s="96"/>
      <c r="K97" s="51"/>
      <c r="L97" s="51"/>
    </row>
    <row r="98" spans="2:12" s="18" customFormat="1" ht="50.1" customHeight="1" x14ac:dyDescent="0.25">
      <c r="B98" s="96"/>
      <c r="C98" s="96"/>
      <c r="D98" s="96"/>
      <c r="E98" s="96"/>
      <c r="F98" s="96"/>
      <c r="G98" s="97"/>
      <c r="H98" s="97"/>
      <c r="I98" s="97"/>
      <c r="J98" s="96"/>
      <c r="K98" s="51"/>
      <c r="L98" s="51"/>
    </row>
    <row r="99" spans="2:12" s="18" customFormat="1" ht="50.1" customHeight="1" x14ac:dyDescent="0.25">
      <c r="B99" s="96"/>
      <c r="C99" s="96"/>
      <c r="D99" s="96"/>
      <c r="E99" s="96"/>
      <c r="F99" s="96"/>
      <c r="G99" s="97"/>
      <c r="H99" s="97"/>
      <c r="I99" s="97"/>
      <c r="J99" s="96"/>
      <c r="K99" s="51"/>
      <c r="L99" s="51"/>
    </row>
    <row r="100" spans="2:12" s="18" customFormat="1" ht="50.1" customHeight="1" x14ac:dyDescent="0.25">
      <c r="B100" s="96"/>
      <c r="C100" s="96"/>
      <c r="D100" s="96"/>
      <c r="E100" s="96"/>
      <c r="F100" s="96"/>
      <c r="G100" s="97"/>
      <c r="H100" s="97"/>
      <c r="I100" s="97"/>
      <c r="J100" s="96"/>
      <c r="K100" s="51"/>
      <c r="L100" s="51"/>
    </row>
    <row r="101" spans="2:12" s="18" customFormat="1" ht="50.1" customHeight="1" x14ac:dyDescent="0.25">
      <c r="B101" s="96"/>
      <c r="C101" s="96"/>
      <c r="D101" s="96"/>
      <c r="E101" s="96"/>
      <c r="F101" s="96"/>
      <c r="G101" s="97"/>
      <c r="H101" s="97"/>
      <c r="I101" s="97"/>
      <c r="J101" s="96"/>
      <c r="K101" s="51"/>
      <c r="L101" s="51"/>
    </row>
    <row r="102" spans="2:12" s="18" customFormat="1" ht="50.1" customHeight="1" x14ac:dyDescent="0.25">
      <c r="B102" s="96"/>
      <c r="C102" s="96"/>
      <c r="D102" s="96"/>
      <c r="E102" s="96"/>
      <c r="F102" s="97"/>
      <c r="G102" s="97"/>
      <c r="H102" s="97"/>
      <c r="I102" s="97"/>
      <c r="J102" s="96"/>
      <c r="K102" s="51"/>
      <c r="L102" s="51"/>
    </row>
    <row r="103" spans="2:12" s="18" customFormat="1" ht="50.1" customHeight="1" x14ac:dyDescent="0.25">
      <c r="B103" s="99"/>
      <c r="C103" s="96"/>
      <c r="D103" s="96"/>
      <c r="E103" s="96"/>
      <c r="F103" s="97"/>
      <c r="G103" s="97"/>
      <c r="H103" s="97"/>
      <c r="I103" s="97"/>
      <c r="J103" s="96"/>
      <c r="K103" s="51"/>
      <c r="L103" s="51"/>
    </row>
    <row r="104" spans="2:12" s="18" customFormat="1" ht="50.1" customHeight="1" x14ac:dyDescent="0.25">
      <c r="B104" s="96"/>
      <c r="C104" s="96"/>
      <c r="D104" s="96"/>
      <c r="E104" s="96"/>
      <c r="F104" s="96"/>
      <c r="G104" s="97"/>
      <c r="H104" s="97"/>
      <c r="I104" s="97"/>
      <c r="J104" s="96"/>
      <c r="K104" s="51"/>
      <c r="L104" s="51"/>
    </row>
    <row r="105" spans="2:12" s="18" customFormat="1" ht="50.1" customHeight="1" x14ac:dyDescent="0.25">
      <c r="B105" s="96"/>
      <c r="C105" s="96"/>
      <c r="D105" s="96"/>
      <c r="E105" s="96"/>
      <c r="F105" s="96"/>
      <c r="G105" s="97"/>
      <c r="H105" s="97"/>
      <c r="I105" s="97"/>
      <c r="J105" s="96"/>
      <c r="K105" s="51"/>
      <c r="L105" s="51"/>
    </row>
    <row r="106" spans="2:12" s="18" customFormat="1" ht="50.1" customHeight="1" x14ac:dyDescent="0.25">
      <c r="B106" s="96"/>
      <c r="C106" s="96"/>
      <c r="D106" s="96"/>
      <c r="E106" s="96"/>
      <c r="F106" s="96"/>
      <c r="G106" s="97"/>
      <c r="H106" s="97"/>
      <c r="I106" s="97"/>
      <c r="J106" s="96"/>
      <c r="K106" s="51"/>
      <c r="L106" s="51"/>
    </row>
    <row r="107" spans="2:12" s="18" customFormat="1" ht="50.1" customHeight="1" x14ac:dyDescent="0.25">
      <c r="B107" s="96"/>
      <c r="C107" s="96"/>
      <c r="D107" s="96"/>
      <c r="E107" s="96"/>
      <c r="F107" s="96"/>
      <c r="G107" s="97"/>
      <c r="H107" s="97"/>
      <c r="I107" s="97"/>
      <c r="J107" s="96"/>
      <c r="K107" s="51"/>
      <c r="L107" s="51"/>
    </row>
    <row r="108" spans="2:12" s="18" customFormat="1" ht="50.1" customHeight="1" x14ac:dyDescent="0.25">
      <c r="B108" s="96"/>
      <c r="C108" s="96"/>
      <c r="D108" s="96"/>
      <c r="E108" s="96"/>
      <c r="F108" s="96"/>
      <c r="G108" s="97"/>
      <c r="H108" s="97"/>
      <c r="I108" s="97"/>
      <c r="J108" s="96"/>
      <c r="K108" s="51"/>
      <c r="L108" s="51"/>
    </row>
    <row r="109" spans="2:12" s="18" customFormat="1" ht="50.1" customHeight="1" x14ac:dyDescent="0.25">
      <c r="B109" s="96"/>
      <c r="C109" s="96"/>
      <c r="D109" s="96"/>
      <c r="E109" s="96"/>
      <c r="F109" s="97"/>
      <c r="G109" s="97"/>
      <c r="H109" s="97"/>
      <c r="I109" s="97"/>
      <c r="J109" s="96"/>
      <c r="K109" s="51"/>
      <c r="L109" s="51"/>
    </row>
    <row r="110" spans="2:12" s="18" customFormat="1" ht="50.1" customHeight="1" x14ac:dyDescent="0.25">
      <c r="B110" s="99"/>
      <c r="C110" s="96"/>
      <c r="D110" s="96"/>
      <c r="E110" s="96"/>
      <c r="F110" s="97"/>
      <c r="G110" s="97"/>
      <c r="H110" s="97"/>
      <c r="I110" s="97"/>
      <c r="J110" s="96"/>
      <c r="K110" s="51"/>
      <c r="L110" s="51"/>
    </row>
    <row r="111" spans="2:12" s="18" customFormat="1" ht="50.1" customHeight="1" x14ac:dyDescent="0.25">
      <c r="B111" s="96"/>
      <c r="C111" s="96"/>
      <c r="D111" s="96"/>
      <c r="E111" s="96"/>
      <c r="F111" s="96"/>
      <c r="G111" s="97"/>
      <c r="H111" s="97"/>
      <c r="I111" s="97"/>
      <c r="J111" s="96"/>
      <c r="K111" s="51"/>
      <c r="L111" s="51"/>
    </row>
    <row r="112" spans="2:12" s="18" customFormat="1" ht="50.1" customHeight="1" x14ac:dyDescent="0.25">
      <c r="B112" s="96"/>
      <c r="C112" s="96"/>
      <c r="D112" s="96"/>
      <c r="E112" s="96"/>
      <c r="F112" s="96"/>
      <c r="G112" s="97"/>
      <c r="H112" s="97"/>
      <c r="I112" s="97"/>
      <c r="J112" s="96"/>
      <c r="K112" s="51"/>
      <c r="L112" s="51"/>
    </row>
    <row r="113" spans="2:12" s="18" customFormat="1" ht="50.1" customHeight="1" x14ac:dyDescent="0.25">
      <c r="B113" s="96"/>
      <c r="C113" s="96"/>
      <c r="D113" s="96"/>
      <c r="E113" s="96"/>
      <c r="F113" s="96"/>
      <c r="G113" s="97"/>
      <c r="H113" s="97"/>
      <c r="I113" s="97"/>
      <c r="J113" s="96"/>
      <c r="K113" s="51"/>
      <c r="L113" s="51"/>
    </row>
    <row r="114" spans="2:12" s="18" customFormat="1" ht="50.1" customHeight="1" x14ac:dyDescent="0.25">
      <c r="B114" s="96"/>
      <c r="C114" s="96"/>
      <c r="D114" s="96"/>
      <c r="E114" s="96"/>
      <c r="F114" s="96"/>
      <c r="G114" s="97"/>
      <c r="H114" s="97"/>
      <c r="I114" s="97"/>
      <c r="J114" s="97"/>
      <c r="K114" s="51"/>
      <c r="L114" s="51"/>
    </row>
    <row r="115" spans="2:12" s="18" customFormat="1" ht="50.1" customHeight="1" x14ac:dyDescent="0.25">
      <c r="B115" s="96"/>
      <c r="C115" s="96"/>
      <c r="D115" s="96"/>
      <c r="E115" s="96"/>
      <c r="F115" s="96"/>
      <c r="G115" s="97"/>
      <c r="H115" s="97"/>
      <c r="I115" s="97"/>
      <c r="J115" s="97"/>
      <c r="K115" s="51"/>
      <c r="L115" s="51"/>
    </row>
    <row r="116" spans="2:12" s="18" customFormat="1" ht="50.1" customHeight="1" x14ac:dyDescent="0.25">
      <c r="B116" s="96"/>
      <c r="C116" s="96"/>
      <c r="D116" s="96"/>
      <c r="E116" s="96"/>
      <c r="F116" s="96"/>
      <c r="G116" s="97"/>
      <c r="H116" s="97"/>
      <c r="I116" s="97"/>
      <c r="J116" s="97"/>
      <c r="K116" s="51"/>
      <c r="L116" s="51"/>
    </row>
    <row r="117" spans="2:12" s="18" customFormat="1" ht="50.1" customHeight="1" x14ac:dyDescent="0.25">
      <c r="B117" s="96"/>
      <c r="C117" s="96"/>
      <c r="D117" s="96"/>
      <c r="E117" s="96"/>
      <c r="F117" s="96"/>
      <c r="G117" s="97"/>
      <c r="H117" s="97"/>
      <c r="I117" s="97"/>
      <c r="J117" s="96"/>
      <c r="K117" s="51"/>
      <c r="L117" s="51"/>
    </row>
    <row r="118" spans="2:12" s="18" customFormat="1" ht="50.1" customHeight="1" x14ac:dyDescent="0.25">
      <c r="B118" s="96"/>
      <c r="C118" s="96"/>
      <c r="D118" s="96"/>
      <c r="E118" s="96"/>
      <c r="F118" s="96"/>
      <c r="G118" s="97"/>
      <c r="H118" s="97"/>
      <c r="I118" s="97"/>
      <c r="J118" s="96"/>
      <c r="K118" s="51"/>
      <c r="L118" s="51"/>
    </row>
    <row r="119" spans="2:12" s="18" customFormat="1" ht="50.1" customHeight="1" x14ac:dyDescent="0.25">
      <c r="B119" s="96"/>
      <c r="C119" s="96"/>
      <c r="D119" s="96"/>
      <c r="E119" s="96"/>
      <c r="F119" s="97"/>
      <c r="G119" s="97"/>
      <c r="H119" s="97"/>
      <c r="I119" s="97"/>
      <c r="J119" s="96"/>
      <c r="K119" s="51"/>
      <c r="L119" s="51"/>
    </row>
    <row r="120" spans="2:12" s="18" customFormat="1" ht="50.1" customHeight="1" x14ac:dyDescent="0.25">
      <c r="B120" s="99"/>
      <c r="C120" s="96"/>
      <c r="D120" s="96"/>
      <c r="E120" s="96"/>
      <c r="F120" s="97"/>
      <c r="G120" s="97"/>
      <c r="H120" s="97"/>
      <c r="I120" s="97"/>
      <c r="J120" s="96"/>
      <c r="K120" s="51"/>
      <c r="L120" s="51"/>
    </row>
    <row r="121" spans="2:12" s="18" customFormat="1" ht="50.1" customHeight="1" x14ac:dyDescent="0.25">
      <c r="B121" s="96"/>
      <c r="C121" s="96"/>
      <c r="D121" s="96"/>
      <c r="E121" s="96"/>
      <c r="F121" s="96"/>
      <c r="G121" s="97"/>
      <c r="H121" s="97"/>
      <c r="I121" s="97"/>
      <c r="J121" s="96"/>
      <c r="K121" s="51"/>
      <c r="L121" s="51"/>
    </row>
    <row r="122" spans="2:12" s="18" customFormat="1" ht="50.1" customHeight="1" x14ac:dyDescent="0.25">
      <c r="B122" s="96"/>
      <c r="C122" s="96"/>
      <c r="D122" s="96"/>
      <c r="E122" s="96"/>
      <c r="F122" s="96"/>
      <c r="G122" s="97"/>
      <c r="H122" s="97"/>
      <c r="I122" s="97"/>
      <c r="J122" s="96"/>
      <c r="K122" s="51"/>
      <c r="L122" s="51"/>
    </row>
    <row r="123" spans="2:12" s="18" customFormat="1" ht="50.1" customHeight="1" x14ac:dyDescent="0.25">
      <c r="B123" s="96"/>
      <c r="C123" s="96"/>
      <c r="D123" s="96"/>
      <c r="E123" s="96"/>
      <c r="F123" s="96"/>
      <c r="G123" s="97"/>
      <c r="H123" s="97"/>
      <c r="I123" s="97"/>
      <c r="J123" s="96"/>
      <c r="K123" s="51"/>
      <c r="L123" s="51"/>
    </row>
    <row r="124" spans="2:12" s="18" customFormat="1" ht="50.1" customHeight="1" x14ac:dyDescent="0.25">
      <c r="B124" s="96"/>
      <c r="C124" s="96"/>
      <c r="D124" s="96"/>
      <c r="E124" s="96"/>
      <c r="F124" s="96"/>
      <c r="G124" s="97"/>
      <c r="H124" s="97"/>
      <c r="I124" s="97"/>
      <c r="J124" s="96"/>
      <c r="K124" s="51"/>
      <c r="L124" s="51"/>
    </row>
    <row r="125" spans="2:12" s="18" customFormat="1" ht="50.1" customHeight="1" x14ac:dyDescent="0.25">
      <c r="B125" s="96"/>
      <c r="C125" s="96"/>
      <c r="D125" s="96"/>
      <c r="E125" s="96"/>
      <c r="F125" s="96"/>
      <c r="G125" s="97"/>
      <c r="H125" s="97"/>
      <c r="I125" s="97"/>
      <c r="J125" s="96"/>
      <c r="K125" s="51"/>
      <c r="L125" s="51"/>
    </row>
    <row r="126" spans="2:12" s="18" customFormat="1" ht="50.1" customHeight="1" x14ac:dyDescent="0.25">
      <c r="B126" s="96"/>
      <c r="C126" s="96"/>
      <c r="D126" s="96"/>
      <c r="E126" s="96"/>
      <c r="F126" s="97"/>
      <c r="G126" s="97"/>
      <c r="H126" s="97"/>
      <c r="I126" s="97"/>
      <c r="J126" s="96"/>
      <c r="K126" s="51"/>
      <c r="L126" s="51"/>
    </row>
    <row r="127" spans="2:12" s="18" customFormat="1" ht="50.1" customHeight="1" x14ac:dyDescent="0.25">
      <c r="B127" s="99"/>
      <c r="C127" s="96"/>
      <c r="D127" s="96"/>
      <c r="E127" s="96"/>
      <c r="F127" s="97"/>
      <c r="G127" s="97"/>
      <c r="H127" s="97"/>
      <c r="I127" s="97"/>
      <c r="J127" s="96"/>
      <c r="K127" s="51"/>
      <c r="L127" s="51"/>
    </row>
    <row r="128" spans="2:12" s="18" customFormat="1" ht="50.1" customHeight="1" x14ac:dyDescent="0.25">
      <c r="B128" s="96"/>
      <c r="C128" s="96"/>
      <c r="D128" s="96"/>
      <c r="E128" s="96"/>
      <c r="F128" s="96"/>
      <c r="G128" s="97"/>
      <c r="H128" s="97"/>
      <c r="I128" s="97"/>
      <c r="J128" s="96"/>
      <c r="K128" s="51"/>
      <c r="L128" s="51"/>
    </row>
    <row r="129" spans="2:12" s="18" customFormat="1" ht="50.1" customHeight="1" x14ac:dyDescent="0.25">
      <c r="B129" s="96"/>
      <c r="C129" s="96"/>
      <c r="D129" s="96"/>
      <c r="E129" s="96"/>
      <c r="F129" s="96"/>
      <c r="G129" s="97"/>
      <c r="H129" s="97"/>
      <c r="I129" s="97"/>
      <c r="J129" s="96"/>
      <c r="K129" s="51"/>
      <c r="L129" s="51"/>
    </row>
    <row r="130" spans="2:12" s="18" customFormat="1" ht="50.1" customHeight="1" x14ac:dyDescent="0.25">
      <c r="B130" s="96"/>
      <c r="C130" s="96"/>
      <c r="D130" s="96"/>
      <c r="E130" s="96"/>
      <c r="F130" s="96"/>
      <c r="G130" s="97"/>
      <c r="H130" s="97"/>
      <c r="I130" s="97"/>
      <c r="J130" s="96"/>
      <c r="K130" s="51"/>
      <c r="L130" s="51"/>
    </row>
    <row r="131" spans="2:12" s="18" customFormat="1" ht="50.1" customHeight="1" x14ac:dyDescent="0.25">
      <c r="B131" s="96"/>
      <c r="C131" s="96"/>
      <c r="D131" s="96"/>
      <c r="E131" s="96"/>
      <c r="F131" s="96"/>
      <c r="G131" s="97"/>
      <c r="H131" s="97"/>
      <c r="I131" s="97"/>
      <c r="J131" s="97"/>
      <c r="K131" s="51"/>
      <c r="L131" s="51"/>
    </row>
    <row r="132" spans="2:12" s="18" customFormat="1" ht="50.1" customHeight="1" x14ac:dyDescent="0.25">
      <c r="B132" s="96"/>
      <c r="C132" s="96"/>
      <c r="D132" s="96"/>
      <c r="E132" s="96"/>
      <c r="F132" s="96"/>
      <c r="G132" s="97"/>
      <c r="H132" s="97"/>
      <c r="I132" s="97"/>
      <c r="J132" s="96"/>
      <c r="K132" s="51"/>
      <c r="L132" s="51"/>
    </row>
    <row r="133" spans="2:12" s="18" customFormat="1" ht="50.1" customHeight="1" x14ac:dyDescent="0.25">
      <c r="B133" s="96"/>
      <c r="C133" s="96"/>
      <c r="D133" s="96"/>
      <c r="E133" s="96"/>
      <c r="F133" s="96"/>
      <c r="G133" s="97"/>
      <c r="H133" s="97"/>
      <c r="I133" s="97"/>
      <c r="J133" s="96"/>
      <c r="K133" s="51"/>
      <c r="L133" s="51"/>
    </row>
    <row r="134" spans="2:12" s="18" customFormat="1" ht="50.1" customHeight="1" x14ac:dyDescent="0.25">
      <c r="B134" s="96"/>
      <c r="C134" s="96"/>
      <c r="D134" s="96"/>
      <c r="E134" s="96"/>
      <c r="F134" s="96"/>
      <c r="G134" s="97"/>
      <c r="H134" s="97"/>
      <c r="I134" s="97"/>
      <c r="J134" s="97"/>
      <c r="K134" s="51"/>
      <c r="L134" s="51"/>
    </row>
    <row r="135" spans="2:12" s="18" customFormat="1" ht="50.1" customHeight="1" x14ac:dyDescent="0.25">
      <c r="B135" s="96"/>
      <c r="C135" s="96"/>
      <c r="D135" s="96"/>
      <c r="E135" s="96"/>
      <c r="F135" s="96"/>
      <c r="G135" s="97"/>
      <c r="H135" s="97"/>
      <c r="I135" s="97"/>
      <c r="J135" s="97"/>
      <c r="K135" s="51"/>
      <c r="L135" s="51"/>
    </row>
    <row r="136" spans="2:12" s="18" customFormat="1" x14ac:dyDescent="0.25">
      <c r="B136" s="94"/>
      <c r="C136" s="96"/>
      <c r="D136" s="51"/>
      <c r="E136" s="51"/>
      <c r="F136" s="51"/>
      <c r="G136" s="51"/>
      <c r="H136" s="51"/>
      <c r="I136" s="51"/>
      <c r="J136" s="51"/>
      <c r="K136" s="51"/>
      <c r="L136" s="51"/>
    </row>
    <row r="137" spans="2:12" s="18" customFormat="1" x14ac:dyDescent="0.25">
      <c r="B137" s="94"/>
      <c r="C137" s="96"/>
      <c r="D137" s="51"/>
      <c r="E137" s="51"/>
      <c r="F137" s="51"/>
      <c r="G137" s="51"/>
      <c r="H137" s="51"/>
      <c r="I137" s="51"/>
      <c r="J137" s="51"/>
      <c r="K137" s="51"/>
      <c r="L137" s="51"/>
    </row>
  </sheetData>
  <sheetProtection algorithmName="SHA-512" hashValue="2yjtQ7e7OBj7Bbq+r8B56+L7bemcM16WXfETCTt4RwmHluwClRvDjZeyU0Qf+7HduIOPIccMtDTmrfnRj+Q/MQ==" saltValue="GbOLHOWHlTazbvz8wvt4mA==" spinCount="100000" sheet="1" objects="1" scenarios="1"/>
  <customSheetViews>
    <customSheetView guid="{3781E168-8419-4FE7-B032-2854CE4BD91E}" scale="70" fitToPage="1">
      <selection activeCell="G7" sqref="G7"/>
      <rowBreaks count="3" manualBreakCount="3">
        <brk id="25" max="11" man="1"/>
        <brk id="36" max="11" man="1"/>
        <brk id="51" max="16383" man="1"/>
      </rowBreaks>
      <colBreaks count="2" manualBreakCount="2">
        <brk id="10" max="1048575" man="1"/>
        <brk id="12" max="1048575" man="1"/>
      </colBreaks>
      <pageMargins left="0.25" right="0.25" top="0.4" bottom="0.5" header="0.3" footer="0.05"/>
      <pageSetup paperSize="5" scale="65" fitToHeight="0" orientation="landscape"/>
      <headerFooter alignWithMargins="0">
        <oddFooter>&amp;L&amp;K000000COR - Large Employer Audit Tool v.2&amp;R&amp;10&amp;K000000&amp;A - Page &amp;P of &amp;N</oddFooter>
      </headerFooter>
    </customSheetView>
  </customSheetViews>
  <mergeCells count="113">
    <mergeCell ref="B33:L33"/>
    <mergeCell ref="B34:L34"/>
    <mergeCell ref="B32:C32"/>
    <mergeCell ref="B36:C36"/>
    <mergeCell ref="B37:L37"/>
    <mergeCell ref="B38:L38"/>
    <mergeCell ref="B40:C40"/>
    <mergeCell ref="C58:D58"/>
    <mergeCell ref="J44:J45"/>
    <mergeCell ref="C43:D43"/>
    <mergeCell ref="B41:L41"/>
    <mergeCell ref="B47:L47"/>
    <mergeCell ref="B54:C54"/>
    <mergeCell ref="B55:C55"/>
    <mergeCell ref="J54:J55"/>
    <mergeCell ref="G43:J43"/>
    <mergeCell ref="E39:E40"/>
    <mergeCell ref="C48:D48"/>
    <mergeCell ref="B44:C44"/>
    <mergeCell ref="B45:C45"/>
    <mergeCell ref="E43:E45"/>
    <mergeCell ref="C35:D35"/>
    <mergeCell ref="C53:D53"/>
    <mergeCell ref="G48:J48"/>
    <mergeCell ref="E78:G78"/>
    <mergeCell ref="E74:F74"/>
    <mergeCell ref="E75:F75"/>
    <mergeCell ref="E76:F76"/>
    <mergeCell ref="C9:D9"/>
    <mergeCell ref="G19:J19"/>
    <mergeCell ref="J20:J23"/>
    <mergeCell ref="C19:D19"/>
    <mergeCell ref="E31:E32"/>
    <mergeCell ref="C26:D26"/>
    <mergeCell ref="C31:D31"/>
    <mergeCell ref="C39:D39"/>
    <mergeCell ref="B42:L42"/>
    <mergeCell ref="J27:J28"/>
    <mergeCell ref="G39:J39"/>
    <mergeCell ref="B74:C74"/>
    <mergeCell ref="E70:E71"/>
    <mergeCell ref="C62:D62"/>
    <mergeCell ref="G70:J70"/>
    <mergeCell ref="B69:L69"/>
    <mergeCell ref="B71:C71"/>
    <mergeCell ref="G53:J53"/>
    <mergeCell ref="E26:E28"/>
    <mergeCell ref="G26:J26"/>
    <mergeCell ref="B72:L72"/>
    <mergeCell ref="B73:L73"/>
    <mergeCell ref="C70:D70"/>
    <mergeCell ref="C66:D66"/>
    <mergeCell ref="B64:L64"/>
    <mergeCell ref="B63:C63"/>
    <mergeCell ref="B65:L65"/>
    <mergeCell ref="E62:E63"/>
    <mergeCell ref="B67:C67"/>
    <mergeCell ref="B68:L68"/>
    <mergeCell ref="G66:J66"/>
    <mergeCell ref="G62:J62"/>
    <mergeCell ref="E66:E67"/>
    <mergeCell ref="J49:J50"/>
    <mergeCell ref="G35:J35"/>
    <mergeCell ref="B56:L56"/>
    <mergeCell ref="B57:L57"/>
    <mergeCell ref="B61:L61"/>
    <mergeCell ref="G58:J58"/>
    <mergeCell ref="E48:E50"/>
    <mergeCell ref="B60:L60"/>
    <mergeCell ref="B59:C59"/>
    <mergeCell ref="B1:L1"/>
    <mergeCell ref="B2:B5"/>
    <mergeCell ref="L6:L7"/>
    <mergeCell ref="G9:J9"/>
    <mergeCell ref="B49:C49"/>
    <mergeCell ref="B50:C50"/>
    <mergeCell ref="B51:L51"/>
    <mergeCell ref="B52:L52"/>
    <mergeCell ref="B10:C10"/>
    <mergeCell ref="B11:L11"/>
    <mergeCell ref="B12:L12"/>
    <mergeCell ref="B14:C14"/>
    <mergeCell ref="B15:C15"/>
    <mergeCell ref="B16:C16"/>
    <mergeCell ref="B17:L17"/>
    <mergeCell ref="B18:L18"/>
    <mergeCell ref="B20:C20"/>
    <mergeCell ref="B21:C21"/>
    <mergeCell ref="B22:C22"/>
    <mergeCell ref="B46:L46"/>
    <mergeCell ref="B24:L24"/>
    <mergeCell ref="G31:J31"/>
    <mergeCell ref="E19:E23"/>
    <mergeCell ref="G13:J13"/>
    <mergeCell ref="C2:L2"/>
    <mergeCell ref="K6:K7"/>
    <mergeCell ref="F6:J6"/>
    <mergeCell ref="G5:J5"/>
    <mergeCell ref="B8:D8"/>
    <mergeCell ref="C3:L4"/>
    <mergeCell ref="B7:D7"/>
    <mergeCell ref="B6:D6"/>
    <mergeCell ref="E6:E7"/>
    <mergeCell ref="J14:J16"/>
    <mergeCell ref="B23:C23"/>
    <mergeCell ref="B25:L25"/>
    <mergeCell ref="B29:L29"/>
    <mergeCell ref="B30:L30"/>
    <mergeCell ref="B27:C27"/>
    <mergeCell ref="B28:C28"/>
    <mergeCell ref="L8:L9"/>
    <mergeCell ref="E13:E16"/>
    <mergeCell ref="C13:D13"/>
  </mergeCells>
  <phoneticPr fontId="16" type="noConversion"/>
  <conditionalFormatting sqref="B12:L12">
    <cfRule type="expression" dxfId="140" priority="14">
      <formula>AND($J10&lt;5,ISBLANK($B12))</formula>
    </cfRule>
  </conditionalFormatting>
  <conditionalFormatting sqref="B18:L18">
    <cfRule type="expression" dxfId="139" priority="13">
      <formula>AND($J14&lt;12,ISBLANK($B18))</formula>
    </cfRule>
  </conditionalFormatting>
  <conditionalFormatting sqref="B25:L25">
    <cfRule type="expression" dxfId="138" priority="12">
      <formula>AND($J20&lt;20,ISBLANK($B25))</formula>
    </cfRule>
  </conditionalFormatting>
  <conditionalFormatting sqref="B30:L30">
    <cfRule type="expression" dxfId="137" priority="11">
      <formula>AND($J27&lt;5,ISBLANK($B30))</formula>
    </cfRule>
  </conditionalFormatting>
  <conditionalFormatting sqref="B34:L34">
    <cfRule type="expression" dxfId="136" priority="10">
      <formula>AND($J32&lt;10,ISBLANK($B34))</formula>
    </cfRule>
  </conditionalFormatting>
  <conditionalFormatting sqref="B38:L38">
    <cfRule type="expression" dxfId="135" priority="9">
      <formula>AND($J36&lt;5,ISBLANK($B38))</formula>
    </cfRule>
  </conditionalFormatting>
  <conditionalFormatting sqref="B42:L42">
    <cfRule type="expression" dxfId="134" priority="8">
      <formula>AND($J40&lt;5,ISBLANK($B42))</formula>
    </cfRule>
  </conditionalFormatting>
  <conditionalFormatting sqref="B47:L47">
    <cfRule type="expression" dxfId="133" priority="7">
      <formula>AND($J44&lt;6,ISBLANK($B47))</formula>
    </cfRule>
  </conditionalFormatting>
  <conditionalFormatting sqref="B52:L52">
    <cfRule type="expression" dxfId="132" priority="6">
      <formula>AND($J49&lt;3,ISBLANK($B52))</formula>
    </cfRule>
  </conditionalFormatting>
  <conditionalFormatting sqref="B57:L57">
    <cfRule type="expression" dxfId="131" priority="5">
      <formula>AND($J54&lt;5,ISBLANK($B57))</formula>
    </cfRule>
  </conditionalFormatting>
  <conditionalFormatting sqref="B61:L61">
    <cfRule type="expression" dxfId="130" priority="4">
      <formula>AND($J59&lt;5,ISBLANK($B61))</formula>
    </cfRule>
  </conditionalFormatting>
  <conditionalFormatting sqref="B65:L65">
    <cfRule type="expression" dxfId="129" priority="3">
      <formula>AND($J63&lt;10,ISBLANK($B65))</formula>
    </cfRule>
  </conditionalFormatting>
  <conditionalFormatting sqref="B69:L69">
    <cfRule type="expression" dxfId="128" priority="2">
      <formula>AND($J67&lt;2,ISBLANK($B69))</formula>
    </cfRule>
  </conditionalFormatting>
  <conditionalFormatting sqref="B73:L73">
    <cfRule type="expression" dxfId="127" priority="1">
      <formula>AND($J71&lt;3,ISBLANK($B$73))</formula>
    </cfRule>
  </conditionalFormatting>
  <hyperlinks>
    <hyperlink ref="B8:D8" r:id="rId1" display="**If you require any Documents or References, please click here to access AgSafe BC Resources**" xr:uid="{00000000-0004-0000-0300-000000000000}"/>
  </hyperlinks>
  <pageMargins left="0.25" right="0.25" top="0.4" bottom="0.5" header="0.3" footer="0.05"/>
  <pageSetup paperSize="5" scale="65" fitToHeight="0" orientation="landscape" r:id="rId2"/>
  <headerFooter alignWithMargins="0">
    <oddFooter>&amp;L&amp;"-,Regular"&amp;9&amp;K000000COR - Large Employer Audit Tool&amp;R&amp;"-,Regular"&amp;9&amp;K000000&amp;A - Page &amp;P of &amp;N</oddFooter>
  </headerFooter>
  <ignoredErrors>
    <ignoredError sqref="B9 B35 B39 B43 B48 B53 B58 B62 B66 B70 B13 B26 B19 B31"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4099" r:id="rId5" name="Button 3">
              <controlPr defaultSize="0" print="0" autoFill="0" autoPict="0" macro="[0]!Sheet4.SpellCheckSheet">
                <anchor moveWithCells="1">
                  <from>
                    <xdr:col>11</xdr:col>
                    <xdr:colOff>2362200</xdr:colOff>
                    <xdr:row>73</xdr:row>
                    <xdr:rowOff>219075</xdr:rowOff>
                  </from>
                  <to>
                    <xdr:col>11</xdr:col>
                    <xdr:colOff>4514850</xdr:colOff>
                    <xdr:row>74</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89199"/>
    <pageSetUpPr fitToPage="1"/>
  </sheetPr>
  <dimension ref="B1:L113"/>
  <sheetViews>
    <sheetView showGridLines="0" zoomScaleNormal="100" zoomScalePageLayoutView="60" workbookViewId="0">
      <selection activeCell="G5" sqref="G5:J5"/>
    </sheetView>
  </sheetViews>
  <sheetFormatPr defaultColWidth="8.625" defaultRowHeight="15.75" x14ac:dyDescent="0.25"/>
  <cols>
    <col min="1" max="1" width="2.625" style="1" customWidth="1"/>
    <col min="2" max="2" width="3.75" style="94" customWidth="1"/>
    <col min="3" max="3" width="80.625" style="94" customWidth="1"/>
    <col min="4" max="4" width="9" style="51" hidden="1" customWidth="1"/>
    <col min="5" max="5" width="3.375" style="51" bestFit="1" customWidth="1"/>
    <col min="6" max="6" width="11.125" style="51" bestFit="1" customWidth="1"/>
    <col min="7" max="7" width="10.375" style="51" customWidth="1"/>
    <col min="8" max="8" width="11.875" style="51" customWidth="1"/>
    <col min="9" max="9" width="10.375" style="51" customWidth="1"/>
    <col min="10" max="10" width="12.125" style="51" customWidth="1"/>
    <col min="11" max="11" width="4.25" style="51" customWidth="1"/>
    <col min="12" max="12" width="94.625" style="51" customWidth="1"/>
    <col min="13" max="16384" width="8.625" style="1"/>
  </cols>
  <sheetData>
    <row r="1" spans="2:12" ht="24" customHeight="1" thickTop="1" x14ac:dyDescent="0.25">
      <c r="B1" s="548" t="s">
        <v>129</v>
      </c>
      <c r="C1" s="549"/>
      <c r="D1" s="549"/>
      <c r="E1" s="549"/>
      <c r="F1" s="549"/>
      <c r="G1" s="549"/>
      <c r="H1" s="549"/>
      <c r="I1" s="549"/>
      <c r="J1" s="549"/>
      <c r="K1" s="549"/>
      <c r="L1" s="550"/>
    </row>
    <row r="2" spans="2:12" ht="21" customHeight="1" x14ac:dyDescent="0.25">
      <c r="B2" s="693"/>
      <c r="C2" s="702" t="s">
        <v>137</v>
      </c>
      <c r="D2" s="702"/>
      <c r="E2" s="702"/>
      <c r="F2" s="702"/>
      <c r="G2" s="702"/>
      <c r="H2" s="702"/>
      <c r="I2" s="702"/>
      <c r="J2" s="702"/>
      <c r="K2" s="702"/>
      <c r="L2" s="703"/>
    </row>
    <row r="3" spans="2:12" s="16" customFormat="1" ht="18" customHeight="1" x14ac:dyDescent="0.2">
      <c r="B3" s="693"/>
      <c r="C3" s="704" t="s">
        <v>504</v>
      </c>
      <c r="D3" s="704"/>
      <c r="E3" s="704"/>
      <c r="F3" s="704"/>
      <c r="G3" s="704"/>
      <c r="H3" s="704"/>
      <c r="I3" s="704"/>
      <c r="J3" s="704"/>
      <c r="K3" s="704"/>
      <c r="L3" s="705"/>
    </row>
    <row r="4" spans="2:12" s="16" customFormat="1" ht="15.75" customHeight="1" x14ac:dyDescent="0.2">
      <c r="B4" s="693"/>
      <c r="C4" s="704"/>
      <c r="D4" s="704"/>
      <c r="E4" s="704"/>
      <c r="F4" s="704"/>
      <c r="G4" s="704"/>
      <c r="H4" s="704"/>
      <c r="I4" s="704"/>
      <c r="J4" s="704"/>
      <c r="K4" s="704"/>
      <c r="L4" s="705"/>
    </row>
    <row r="5" spans="2:12" s="16" customFormat="1" ht="32.1" customHeight="1" thickBot="1" x14ac:dyDescent="0.25">
      <c r="B5" s="694"/>
      <c r="C5" s="841">
        <f>'Title Page'!C9</f>
        <v>0</v>
      </c>
      <c r="D5" s="842"/>
      <c r="E5" s="93"/>
      <c r="F5" s="93" t="s">
        <v>154</v>
      </c>
      <c r="G5" s="753">
        <f>'Title Page'!C6</f>
        <v>0</v>
      </c>
      <c r="H5" s="754"/>
      <c r="I5" s="754"/>
      <c r="J5" s="754"/>
      <c r="K5" s="67"/>
      <c r="L5" s="237">
        <f>'Title Page'!C11</f>
        <v>0</v>
      </c>
    </row>
    <row r="6" spans="2:12" ht="22.5" customHeight="1" thickBot="1" x14ac:dyDescent="0.3">
      <c r="B6" s="843" t="s">
        <v>166</v>
      </c>
      <c r="C6" s="844"/>
      <c r="D6" s="845"/>
      <c r="E6" s="219"/>
      <c r="F6" s="711" t="s">
        <v>1</v>
      </c>
      <c r="G6" s="712"/>
      <c r="H6" s="712"/>
      <c r="I6" s="712"/>
      <c r="J6" s="713"/>
      <c r="K6" s="143"/>
      <c r="L6" s="695" t="s">
        <v>155</v>
      </c>
    </row>
    <row r="7" spans="2:12" ht="54.95" customHeight="1" thickBot="1" x14ac:dyDescent="0.3">
      <c r="B7" s="706" t="s">
        <v>2</v>
      </c>
      <c r="C7" s="707"/>
      <c r="D7" s="708"/>
      <c r="E7" s="129"/>
      <c r="F7" s="212" t="s">
        <v>3</v>
      </c>
      <c r="G7" s="212" t="s">
        <v>514</v>
      </c>
      <c r="H7" s="212" t="s">
        <v>515</v>
      </c>
      <c r="I7" s="212" t="s">
        <v>516</v>
      </c>
      <c r="J7" s="212" t="s">
        <v>6</v>
      </c>
      <c r="L7" s="696"/>
    </row>
    <row r="8" spans="2:12" ht="33" customHeight="1" thickTop="1" thickBot="1" x14ac:dyDescent="0.3">
      <c r="B8" s="699" t="s">
        <v>157</v>
      </c>
      <c r="C8" s="700"/>
      <c r="D8" s="701"/>
      <c r="E8" s="129"/>
      <c r="F8" s="249"/>
      <c r="G8" s="250"/>
      <c r="H8" s="250"/>
      <c r="I8" s="250"/>
      <c r="J8" s="251"/>
      <c r="L8" s="709" t="s">
        <v>521</v>
      </c>
    </row>
    <row r="9" spans="2:12" ht="50.25" customHeight="1" thickBot="1" x14ac:dyDescent="0.3">
      <c r="B9" s="243" t="s">
        <v>7</v>
      </c>
      <c r="C9" s="551" t="s">
        <v>52</v>
      </c>
      <c r="D9" s="552"/>
      <c r="E9" s="571"/>
      <c r="F9" s="312">
        <v>5</v>
      </c>
      <c r="G9" s="607"/>
      <c r="H9" s="559"/>
      <c r="I9" s="559"/>
      <c r="J9" s="560"/>
      <c r="K9" s="246"/>
      <c r="L9" s="847"/>
    </row>
    <row r="10" spans="2:12" ht="117.75" customHeight="1" thickTop="1" x14ac:dyDescent="0.25">
      <c r="B10" s="725" t="s">
        <v>410</v>
      </c>
      <c r="C10" s="726"/>
      <c r="D10" s="196">
        <v>5</v>
      </c>
      <c r="E10" s="846"/>
      <c r="F10" s="449" t="s">
        <v>8</v>
      </c>
      <c r="G10" s="443"/>
      <c r="H10" s="476"/>
      <c r="I10" s="476"/>
      <c r="J10" s="466">
        <f>G10</f>
        <v>0</v>
      </c>
      <c r="K10" s="200" t="s">
        <v>167</v>
      </c>
      <c r="L10" s="255"/>
    </row>
    <row r="11" spans="2:12" ht="24" customHeight="1" x14ac:dyDescent="0.25">
      <c r="B11" s="774" t="s">
        <v>142</v>
      </c>
      <c r="C11" s="775"/>
      <c r="D11" s="775"/>
      <c r="E11" s="775"/>
      <c r="F11" s="775"/>
      <c r="G11" s="775"/>
      <c r="H11" s="775"/>
      <c r="I11" s="775"/>
      <c r="J11" s="775"/>
      <c r="K11" s="775"/>
      <c r="L11" s="776"/>
    </row>
    <row r="12" spans="2:12" ht="45" customHeight="1" thickBot="1" x14ac:dyDescent="0.3">
      <c r="B12" s="690"/>
      <c r="C12" s="691"/>
      <c r="D12" s="691"/>
      <c r="E12" s="691"/>
      <c r="F12" s="691"/>
      <c r="G12" s="691"/>
      <c r="H12" s="691"/>
      <c r="I12" s="691"/>
      <c r="J12" s="691"/>
      <c r="K12" s="691"/>
      <c r="L12" s="692"/>
    </row>
    <row r="13" spans="2:12" ht="33" customHeight="1" thickBot="1" x14ac:dyDescent="0.3">
      <c r="B13" s="243" t="s">
        <v>9</v>
      </c>
      <c r="C13" s="551" t="s">
        <v>53</v>
      </c>
      <c r="D13" s="552"/>
      <c r="E13" s="569"/>
      <c r="F13" s="312">
        <v>10</v>
      </c>
      <c r="G13" s="607"/>
      <c r="H13" s="559"/>
      <c r="I13" s="559"/>
      <c r="J13" s="560"/>
      <c r="K13" s="143"/>
      <c r="L13" s="379" t="s">
        <v>223</v>
      </c>
    </row>
    <row r="14" spans="2:12" ht="156.75" customHeight="1" thickTop="1" x14ac:dyDescent="0.25">
      <c r="B14" s="725" t="s">
        <v>411</v>
      </c>
      <c r="C14" s="726"/>
      <c r="D14" s="196">
        <v>10</v>
      </c>
      <c r="E14" s="571"/>
      <c r="F14" s="449" t="s">
        <v>18</v>
      </c>
      <c r="G14" s="224"/>
      <c r="H14" s="224"/>
      <c r="I14" s="464" t="str">
        <f>'MSW Interviews'!H27</f>
        <v>0</v>
      </c>
      <c r="J14" s="487">
        <f>SUM(I14+0)</f>
        <v>0</v>
      </c>
      <c r="K14" s="201" t="s">
        <v>168</v>
      </c>
      <c r="L14" s="405">
        <f>'MSW Interviews'!I27</f>
        <v>0</v>
      </c>
    </row>
    <row r="15" spans="2:12" ht="24" customHeight="1" x14ac:dyDescent="0.25">
      <c r="B15" s="654" t="s">
        <v>142</v>
      </c>
      <c r="C15" s="816"/>
      <c r="D15" s="816"/>
      <c r="E15" s="816"/>
      <c r="F15" s="816"/>
      <c r="G15" s="816"/>
      <c r="H15" s="816"/>
      <c r="I15" s="816"/>
      <c r="J15" s="816"/>
      <c r="K15" s="816"/>
      <c r="L15" s="817"/>
    </row>
    <row r="16" spans="2:12" ht="45" customHeight="1" thickBot="1" x14ac:dyDescent="0.3">
      <c r="B16" s="641"/>
      <c r="C16" s="642"/>
      <c r="D16" s="642"/>
      <c r="E16" s="642"/>
      <c r="F16" s="642"/>
      <c r="G16" s="642"/>
      <c r="H16" s="642"/>
      <c r="I16" s="642"/>
      <c r="J16" s="642"/>
      <c r="K16" s="642"/>
      <c r="L16" s="643"/>
    </row>
    <row r="17" spans="2:12" ht="33" customHeight="1" thickBot="1" x14ac:dyDescent="0.3">
      <c r="B17" s="243" t="s">
        <v>11</v>
      </c>
      <c r="C17" s="551" t="s">
        <v>54</v>
      </c>
      <c r="D17" s="552"/>
      <c r="E17" s="569"/>
      <c r="F17" s="312">
        <v>5</v>
      </c>
      <c r="G17" s="607"/>
      <c r="H17" s="559"/>
      <c r="I17" s="559"/>
      <c r="J17" s="560"/>
      <c r="K17" s="252"/>
      <c r="L17" s="379" t="s">
        <v>210</v>
      </c>
    </row>
    <row r="18" spans="2:12" ht="112.5" customHeight="1" thickTop="1" x14ac:dyDescent="0.25">
      <c r="B18" s="831" t="s">
        <v>492</v>
      </c>
      <c r="C18" s="726"/>
      <c r="D18" s="197">
        <v>5</v>
      </c>
      <c r="E18" s="571"/>
      <c r="F18" s="449" t="s">
        <v>8</v>
      </c>
      <c r="G18" s="443"/>
      <c r="H18" s="476"/>
      <c r="I18" s="476"/>
      <c r="J18" s="488">
        <f>G18</f>
        <v>0</v>
      </c>
      <c r="K18" s="204" t="s">
        <v>163</v>
      </c>
      <c r="L18" s="256"/>
    </row>
    <row r="19" spans="2:12" ht="24" customHeight="1" x14ac:dyDescent="0.25">
      <c r="B19" s="654" t="s">
        <v>142</v>
      </c>
      <c r="C19" s="816"/>
      <c r="D19" s="816"/>
      <c r="E19" s="816"/>
      <c r="F19" s="816"/>
      <c r="G19" s="816"/>
      <c r="H19" s="816"/>
      <c r="I19" s="816"/>
      <c r="J19" s="816"/>
      <c r="K19" s="816"/>
      <c r="L19" s="817"/>
    </row>
    <row r="20" spans="2:12" ht="45" customHeight="1" thickBot="1" x14ac:dyDescent="0.3">
      <c r="B20" s="719"/>
      <c r="C20" s="720"/>
      <c r="D20" s="720"/>
      <c r="E20" s="720"/>
      <c r="F20" s="720"/>
      <c r="G20" s="720"/>
      <c r="H20" s="720"/>
      <c r="I20" s="720"/>
      <c r="J20" s="720"/>
      <c r="K20" s="720"/>
      <c r="L20" s="721"/>
    </row>
    <row r="21" spans="2:12" ht="33" customHeight="1" thickBot="1" x14ac:dyDescent="0.3">
      <c r="B21" s="243" t="s">
        <v>14</v>
      </c>
      <c r="C21" s="662" t="s">
        <v>55</v>
      </c>
      <c r="D21" s="663"/>
      <c r="E21" s="569"/>
      <c r="F21" s="312">
        <v>15</v>
      </c>
      <c r="G21" s="607"/>
      <c r="H21" s="559"/>
      <c r="I21" s="559"/>
      <c r="J21" s="560"/>
      <c r="K21" s="252"/>
      <c r="L21" s="379" t="s">
        <v>210</v>
      </c>
    </row>
    <row r="22" spans="2:12" ht="87" customHeight="1" thickTop="1" x14ac:dyDescent="0.25">
      <c r="B22" s="766" t="s">
        <v>224</v>
      </c>
      <c r="C22" s="767"/>
      <c r="D22" s="189">
        <v>5</v>
      </c>
      <c r="E22" s="570"/>
      <c r="F22" s="451" t="s">
        <v>8</v>
      </c>
      <c r="G22" s="453"/>
      <c r="H22" s="477"/>
      <c r="I22" s="477"/>
      <c r="J22" s="648">
        <f>SUM(G22+I23)</f>
        <v>0</v>
      </c>
      <c r="K22" s="204" t="s">
        <v>163</v>
      </c>
      <c r="L22" s="257"/>
    </row>
    <row r="23" spans="2:12" ht="87.95" customHeight="1" x14ac:dyDescent="0.25">
      <c r="B23" s="827" t="s">
        <v>456</v>
      </c>
      <c r="C23" s="825"/>
      <c r="D23" s="140">
        <v>10</v>
      </c>
      <c r="E23" s="571"/>
      <c r="F23" s="450" t="s">
        <v>18</v>
      </c>
      <c r="G23" s="447"/>
      <c r="H23" s="447"/>
      <c r="I23" s="448" t="str">
        <f>'MSW Interviews'!H28</f>
        <v>0</v>
      </c>
      <c r="J23" s="681"/>
      <c r="K23" s="204" t="s">
        <v>168</v>
      </c>
      <c r="L23" s="406">
        <f>'MSW Interviews'!I28</f>
        <v>0</v>
      </c>
    </row>
    <row r="24" spans="2:12" ht="24" customHeight="1" x14ac:dyDescent="0.25">
      <c r="B24" s="654" t="s">
        <v>142</v>
      </c>
      <c r="C24" s="816"/>
      <c r="D24" s="816"/>
      <c r="E24" s="816"/>
      <c r="F24" s="816"/>
      <c r="G24" s="816"/>
      <c r="H24" s="816"/>
      <c r="I24" s="816"/>
      <c r="J24" s="816"/>
      <c r="K24" s="816"/>
      <c r="L24" s="817"/>
    </row>
    <row r="25" spans="2:12" ht="45" customHeight="1" thickBot="1" x14ac:dyDescent="0.3">
      <c r="B25" s="828"/>
      <c r="C25" s="829"/>
      <c r="D25" s="829"/>
      <c r="E25" s="829"/>
      <c r="F25" s="829"/>
      <c r="G25" s="829"/>
      <c r="H25" s="829"/>
      <c r="I25" s="829"/>
      <c r="J25" s="829"/>
      <c r="K25" s="829"/>
      <c r="L25" s="830"/>
    </row>
    <row r="26" spans="2:12" ht="45" customHeight="1" thickBot="1" x14ac:dyDescent="0.3">
      <c r="B26" s="243" t="s">
        <v>17</v>
      </c>
      <c r="C26" s="662" t="s">
        <v>56</v>
      </c>
      <c r="D26" s="663"/>
      <c r="E26" s="569"/>
      <c r="F26" s="312">
        <v>15</v>
      </c>
      <c r="G26" s="667"/>
      <c r="H26" s="667"/>
      <c r="I26" s="667"/>
      <c r="J26" s="668"/>
      <c r="K26" s="222"/>
      <c r="L26" s="379" t="s">
        <v>210</v>
      </c>
    </row>
    <row r="27" spans="2:12" ht="97.5" customHeight="1" thickTop="1" x14ac:dyDescent="0.25">
      <c r="B27" s="826" t="s">
        <v>457</v>
      </c>
      <c r="C27" s="767"/>
      <c r="D27" s="189">
        <v>5</v>
      </c>
      <c r="E27" s="570"/>
      <c r="F27" s="451" t="s">
        <v>8</v>
      </c>
      <c r="G27" s="489"/>
      <c r="H27" s="477"/>
      <c r="I27" s="477"/>
      <c r="J27" s="632">
        <f>SUM(G27,+H28)</f>
        <v>0</v>
      </c>
      <c r="K27" s="201" t="s">
        <v>163</v>
      </c>
      <c r="L27" s="257"/>
    </row>
    <row r="28" spans="2:12" ht="81.95" customHeight="1" x14ac:dyDescent="0.25">
      <c r="B28" s="685" t="s">
        <v>412</v>
      </c>
      <c r="C28" s="825"/>
      <c r="D28" s="140">
        <v>10</v>
      </c>
      <c r="E28" s="571"/>
      <c r="F28" s="450" t="s">
        <v>18</v>
      </c>
      <c r="G28" s="447"/>
      <c r="H28" s="490"/>
      <c r="I28" s="447"/>
      <c r="J28" s="632"/>
      <c r="K28" s="201" t="s">
        <v>164</v>
      </c>
      <c r="L28" s="259"/>
    </row>
    <row r="29" spans="2:12" ht="24" customHeight="1" x14ac:dyDescent="0.25">
      <c r="B29" s="654" t="s">
        <v>142</v>
      </c>
      <c r="C29" s="816"/>
      <c r="D29" s="816"/>
      <c r="E29" s="816"/>
      <c r="F29" s="816"/>
      <c r="G29" s="816"/>
      <c r="H29" s="816"/>
      <c r="I29" s="816"/>
      <c r="J29" s="816"/>
      <c r="K29" s="816"/>
      <c r="L29" s="817"/>
    </row>
    <row r="30" spans="2:12" ht="45" customHeight="1" thickBot="1" x14ac:dyDescent="0.3">
      <c r="B30" s="822"/>
      <c r="C30" s="823"/>
      <c r="D30" s="823"/>
      <c r="E30" s="823"/>
      <c r="F30" s="823"/>
      <c r="G30" s="823"/>
      <c r="H30" s="823"/>
      <c r="I30" s="823"/>
      <c r="J30" s="823"/>
      <c r="K30" s="823"/>
      <c r="L30" s="824"/>
    </row>
    <row r="31" spans="2:12" ht="33" customHeight="1" thickBot="1" x14ac:dyDescent="0.3">
      <c r="B31" s="243" t="s">
        <v>19</v>
      </c>
      <c r="C31" s="551" t="s">
        <v>57</v>
      </c>
      <c r="D31" s="552"/>
      <c r="E31" s="569"/>
      <c r="F31" s="312">
        <v>10</v>
      </c>
      <c r="G31" s="607"/>
      <c r="H31" s="559"/>
      <c r="I31" s="559"/>
      <c r="J31" s="560"/>
      <c r="K31" s="253"/>
      <c r="L31" s="379" t="s">
        <v>210</v>
      </c>
    </row>
    <row r="32" spans="2:12" ht="87" customHeight="1" thickTop="1" x14ac:dyDescent="0.25">
      <c r="B32" s="826" t="s">
        <v>413</v>
      </c>
      <c r="C32" s="767"/>
      <c r="D32" s="213">
        <v>5</v>
      </c>
      <c r="E32" s="570"/>
      <c r="F32" s="451" t="s">
        <v>8</v>
      </c>
      <c r="G32" s="453"/>
      <c r="H32" s="477"/>
      <c r="I32" s="477"/>
      <c r="J32" s="815">
        <f>SUM(G32+I33)</f>
        <v>0</v>
      </c>
      <c r="K32" s="204" t="s">
        <v>163</v>
      </c>
      <c r="L32" s="257"/>
    </row>
    <row r="33" spans="2:12" ht="76.5" customHeight="1" x14ac:dyDescent="0.25">
      <c r="B33" s="685" t="s">
        <v>414</v>
      </c>
      <c r="C33" s="825"/>
      <c r="D33" s="220">
        <v>5</v>
      </c>
      <c r="E33" s="571"/>
      <c r="F33" s="491" t="s">
        <v>8</v>
      </c>
      <c r="G33" s="492"/>
      <c r="H33" s="493"/>
      <c r="I33" s="478" t="str">
        <f>'MSW Interviews'!H29</f>
        <v>0</v>
      </c>
      <c r="J33" s="632"/>
      <c r="K33" s="204" t="s">
        <v>168</v>
      </c>
      <c r="L33" s="410">
        <f>'MSW Interviews'!I29</f>
        <v>0</v>
      </c>
    </row>
    <row r="34" spans="2:12" ht="24" customHeight="1" x14ac:dyDescent="0.25">
      <c r="B34" s="654" t="s">
        <v>142</v>
      </c>
      <c r="C34" s="816"/>
      <c r="D34" s="816"/>
      <c r="E34" s="816"/>
      <c r="F34" s="816"/>
      <c r="G34" s="816"/>
      <c r="H34" s="816"/>
      <c r="I34" s="816"/>
      <c r="J34" s="816"/>
      <c r="K34" s="816"/>
      <c r="L34" s="817"/>
    </row>
    <row r="35" spans="2:12" ht="45" customHeight="1" thickBot="1" x14ac:dyDescent="0.3">
      <c r="B35" s="834"/>
      <c r="C35" s="835"/>
      <c r="D35" s="835"/>
      <c r="E35" s="835"/>
      <c r="F35" s="835"/>
      <c r="G35" s="835"/>
      <c r="H35" s="835"/>
      <c r="I35" s="835"/>
      <c r="J35" s="835"/>
      <c r="K35" s="835"/>
      <c r="L35" s="836"/>
    </row>
    <row r="36" spans="2:12" ht="65.25" customHeight="1" thickBot="1" x14ac:dyDescent="0.3">
      <c r="B36" s="243" t="s">
        <v>21</v>
      </c>
      <c r="C36" s="551" t="s">
        <v>58</v>
      </c>
      <c r="D36" s="552"/>
      <c r="E36" s="569"/>
      <c r="F36" s="312">
        <v>25</v>
      </c>
      <c r="G36" s="607"/>
      <c r="H36" s="559"/>
      <c r="I36" s="559"/>
      <c r="J36" s="560"/>
      <c r="K36" s="252"/>
      <c r="L36" s="379" t="s">
        <v>210</v>
      </c>
    </row>
    <row r="37" spans="2:12" ht="193.5" customHeight="1" thickTop="1" x14ac:dyDescent="0.25">
      <c r="B37" s="826" t="s">
        <v>543</v>
      </c>
      <c r="C37" s="767"/>
      <c r="D37" s="216">
        <v>15</v>
      </c>
      <c r="E37" s="570"/>
      <c r="F37" s="451" t="s">
        <v>59</v>
      </c>
      <c r="G37" s="453"/>
      <c r="H37" s="477"/>
      <c r="I37" s="477"/>
      <c r="J37" s="648">
        <f>SUM(G37+I38)</f>
        <v>0</v>
      </c>
      <c r="K37" s="204" t="s">
        <v>163</v>
      </c>
      <c r="L37" s="257"/>
    </row>
    <row r="38" spans="2:12" ht="102" customHeight="1" x14ac:dyDescent="0.25">
      <c r="B38" s="827" t="s">
        <v>415</v>
      </c>
      <c r="C38" s="837"/>
      <c r="D38" s="254">
        <v>10</v>
      </c>
      <c r="E38" s="571"/>
      <c r="F38" s="450" t="s">
        <v>18</v>
      </c>
      <c r="G38" s="447"/>
      <c r="H38" s="447"/>
      <c r="I38" s="448" t="str">
        <f>'MSW Interviews'!H30</f>
        <v>0</v>
      </c>
      <c r="J38" s="681"/>
      <c r="K38" s="204" t="s">
        <v>168</v>
      </c>
      <c r="L38" s="405">
        <f>'MSW Interviews'!I30</f>
        <v>0</v>
      </c>
    </row>
    <row r="39" spans="2:12" ht="24" customHeight="1" x14ac:dyDescent="0.25">
      <c r="B39" s="838" t="s">
        <v>142</v>
      </c>
      <c r="C39" s="839"/>
      <c r="D39" s="839"/>
      <c r="E39" s="839"/>
      <c r="F39" s="839"/>
      <c r="G39" s="839"/>
      <c r="H39" s="839"/>
      <c r="I39" s="839"/>
      <c r="J39" s="839"/>
      <c r="K39" s="839"/>
      <c r="L39" s="840"/>
    </row>
    <row r="40" spans="2:12" ht="45" customHeight="1" thickBot="1" x14ac:dyDescent="0.3">
      <c r="B40" s="818"/>
      <c r="C40" s="819"/>
      <c r="D40" s="819"/>
      <c r="E40" s="819"/>
      <c r="F40" s="819"/>
      <c r="G40" s="819"/>
      <c r="H40" s="819"/>
      <c r="I40" s="819"/>
      <c r="J40" s="819"/>
      <c r="K40" s="819"/>
      <c r="L40" s="820"/>
    </row>
    <row r="41" spans="2:12" ht="45" customHeight="1" thickBot="1" x14ac:dyDescent="0.3">
      <c r="B41" s="243" t="s">
        <v>23</v>
      </c>
      <c r="C41" s="551" t="s">
        <v>60</v>
      </c>
      <c r="D41" s="552"/>
      <c r="E41" s="569"/>
      <c r="F41" s="312">
        <v>5</v>
      </c>
      <c r="G41" s="607"/>
      <c r="H41" s="559"/>
      <c r="I41" s="559"/>
      <c r="J41" s="560"/>
      <c r="K41" s="306"/>
      <c r="L41" s="225" t="s">
        <v>210</v>
      </c>
    </row>
    <row r="42" spans="2:12" ht="108" customHeight="1" thickTop="1" x14ac:dyDescent="0.25">
      <c r="B42" s="727" t="s">
        <v>491</v>
      </c>
      <c r="C42" s="634"/>
      <c r="D42" s="196">
        <v>5</v>
      </c>
      <c r="E42" s="571"/>
      <c r="F42" s="449" t="s">
        <v>8</v>
      </c>
      <c r="G42" s="443"/>
      <c r="H42" s="476"/>
      <c r="I42" s="476"/>
      <c r="J42" s="466">
        <f>G42</f>
        <v>0</v>
      </c>
      <c r="K42" s="204" t="s">
        <v>163</v>
      </c>
      <c r="L42" s="226"/>
    </row>
    <row r="43" spans="2:12" ht="24" customHeight="1" x14ac:dyDescent="0.25">
      <c r="B43" s="654" t="s">
        <v>142</v>
      </c>
      <c r="C43" s="816"/>
      <c r="D43" s="816"/>
      <c r="E43" s="816"/>
      <c r="F43" s="816"/>
      <c r="G43" s="816"/>
      <c r="H43" s="816"/>
      <c r="I43" s="816"/>
      <c r="J43" s="816"/>
      <c r="K43" s="816"/>
      <c r="L43" s="817"/>
    </row>
    <row r="44" spans="2:12" ht="45" customHeight="1" thickBot="1" x14ac:dyDescent="0.3">
      <c r="B44" s="792"/>
      <c r="C44" s="793"/>
      <c r="D44" s="793"/>
      <c r="E44" s="793"/>
      <c r="F44" s="793"/>
      <c r="G44" s="793"/>
      <c r="H44" s="793"/>
      <c r="I44" s="793"/>
      <c r="J44" s="793"/>
      <c r="K44" s="793"/>
      <c r="L44" s="794"/>
    </row>
    <row r="45" spans="2:12" ht="45" customHeight="1" thickBot="1" x14ac:dyDescent="0.3">
      <c r="B45" s="243" t="s">
        <v>40</v>
      </c>
      <c r="C45" s="662" t="s">
        <v>61</v>
      </c>
      <c r="D45" s="663"/>
      <c r="E45" s="569"/>
      <c r="F45" s="312">
        <v>8</v>
      </c>
      <c r="G45" s="667"/>
      <c r="H45" s="667"/>
      <c r="I45" s="667"/>
      <c r="J45" s="668"/>
      <c r="K45" s="252"/>
      <c r="L45" s="379"/>
    </row>
    <row r="46" spans="2:12" ht="104.25" customHeight="1" thickTop="1" x14ac:dyDescent="0.25">
      <c r="B46" s="777" t="s">
        <v>458</v>
      </c>
      <c r="C46" s="821"/>
      <c r="D46" s="189">
        <v>4</v>
      </c>
      <c r="E46" s="570"/>
      <c r="F46" s="330" t="s">
        <v>16</v>
      </c>
      <c r="G46" s="453"/>
      <c r="H46" s="477"/>
      <c r="I46" s="477"/>
      <c r="J46" s="648">
        <f>SUM(G46+I47)</f>
        <v>0</v>
      </c>
      <c r="K46" s="218" t="s">
        <v>167</v>
      </c>
      <c r="L46" s="257"/>
    </row>
    <row r="47" spans="2:12" ht="78.95" customHeight="1" x14ac:dyDescent="0.25">
      <c r="B47" s="685" t="s">
        <v>416</v>
      </c>
      <c r="C47" s="825"/>
      <c r="D47" s="140">
        <v>4</v>
      </c>
      <c r="E47" s="571"/>
      <c r="F47" s="450" t="s">
        <v>16</v>
      </c>
      <c r="G47" s="447"/>
      <c r="H47" s="447"/>
      <c r="I47" s="478" t="str">
        <f>'MSW Interviews'!H31</f>
        <v>0</v>
      </c>
      <c r="J47" s="681"/>
      <c r="K47" s="204" t="s">
        <v>168</v>
      </c>
      <c r="L47" s="410">
        <f>'MSW Interviews'!I31</f>
        <v>0</v>
      </c>
    </row>
    <row r="48" spans="2:12" ht="24" customHeight="1" x14ac:dyDescent="0.25">
      <c r="B48" s="654" t="s">
        <v>142</v>
      </c>
      <c r="C48" s="816"/>
      <c r="D48" s="816"/>
      <c r="E48" s="816"/>
      <c r="F48" s="816"/>
      <c r="G48" s="816"/>
      <c r="H48" s="816"/>
      <c r="I48" s="816"/>
      <c r="J48" s="816"/>
      <c r="K48" s="816"/>
      <c r="L48" s="817"/>
    </row>
    <row r="49" spans="2:12" ht="45" customHeight="1" thickBot="1" x14ac:dyDescent="0.3">
      <c r="B49" s="787"/>
      <c r="C49" s="788"/>
      <c r="D49" s="788"/>
      <c r="E49" s="788"/>
      <c r="F49" s="788"/>
      <c r="G49" s="788"/>
      <c r="H49" s="788"/>
      <c r="I49" s="788"/>
      <c r="J49" s="788"/>
      <c r="K49" s="788"/>
      <c r="L49" s="789"/>
    </row>
    <row r="50" spans="2:12" ht="30" customHeight="1" thickTop="1" thickBot="1" x14ac:dyDescent="0.3">
      <c r="B50" s="832"/>
      <c r="C50" s="833"/>
      <c r="D50" s="158">
        <f>SUM(F45,F41,F36,F31,F26,F21,F17,F13,F9)</f>
        <v>98</v>
      </c>
      <c r="E50" s="650"/>
      <c r="F50" s="650"/>
      <c r="G50" s="157" t="s">
        <v>25</v>
      </c>
      <c r="H50" s="157" t="s">
        <v>26</v>
      </c>
      <c r="I50" s="157" t="s">
        <v>27</v>
      </c>
      <c r="J50" s="158" t="s">
        <v>28</v>
      </c>
    </row>
    <row r="51" spans="2:12" ht="33.950000000000003" customHeight="1" thickBot="1" x14ac:dyDescent="0.3">
      <c r="B51" s="52"/>
      <c r="C51" s="52"/>
      <c r="D51" s="4"/>
      <c r="E51" s="652" t="s">
        <v>29</v>
      </c>
      <c r="F51" s="653"/>
      <c r="G51" s="55">
        <f>SUM(G10,G18,G22,G27,G32,G37,G42,G46)</f>
        <v>0</v>
      </c>
      <c r="H51" s="56">
        <f>SUM(H28)</f>
        <v>0</v>
      </c>
      <c r="I51" s="57">
        <f>SUM(I14+I23+I33+I38+I47)</f>
        <v>0</v>
      </c>
      <c r="J51" s="29">
        <f>SUM(G51:I51)</f>
        <v>0</v>
      </c>
    </row>
    <row r="52" spans="2:12" ht="30" customHeight="1" thickBot="1" x14ac:dyDescent="0.3">
      <c r="B52" s="53"/>
      <c r="C52" s="53"/>
      <c r="D52" s="54"/>
      <c r="E52" s="645" t="s">
        <v>30</v>
      </c>
      <c r="F52" s="647"/>
      <c r="G52" s="58">
        <f>G51/F55</f>
        <v>0</v>
      </c>
      <c r="H52" s="59">
        <f>H51/F56</f>
        <v>0</v>
      </c>
      <c r="I52" s="60">
        <f>I51/F57</f>
        <v>0</v>
      </c>
      <c r="J52" s="31">
        <f>J51/F58</f>
        <v>0</v>
      </c>
    </row>
    <row r="53" spans="2:12" ht="30" customHeight="1" thickBot="1" x14ac:dyDescent="0.3">
      <c r="B53" s="53"/>
      <c r="C53" s="53"/>
      <c r="D53" s="53"/>
      <c r="E53" s="6"/>
      <c r="F53" s="6"/>
      <c r="G53" s="7"/>
      <c r="H53" s="7"/>
      <c r="I53" s="7"/>
      <c r="J53" s="7"/>
    </row>
    <row r="54" spans="2:12" ht="30" customHeight="1" thickBot="1" x14ac:dyDescent="0.3">
      <c r="B54" s="53"/>
      <c r="C54" s="53"/>
      <c r="D54" s="53"/>
      <c r="E54" s="645" t="s">
        <v>145</v>
      </c>
      <c r="F54" s="646"/>
      <c r="G54" s="647"/>
      <c r="H54" s="7"/>
      <c r="I54" s="7"/>
      <c r="J54" s="7"/>
    </row>
    <row r="55" spans="2:12" ht="30" customHeight="1" thickBot="1" x14ac:dyDescent="0.3">
      <c r="B55" s="96"/>
      <c r="C55" s="96"/>
      <c r="D55" s="96"/>
      <c r="E55" s="167" t="s">
        <v>25</v>
      </c>
      <c r="F55" s="8">
        <f>SUM(D10,D18,D22,D27,D32,D37,D42,D46)</f>
        <v>49</v>
      </c>
      <c r="G55" s="9">
        <f>F55/$F$58</f>
        <v>0.5</v>
      </c>
      <c r="H55" s="96"/>
      <c r="I55" s="96"/>
      <c r="J55" s="96"/>
    </row>
    <row r="56" spans="2:12" ht="30" customHeight="1" thickBot="1" x14ac:dyDescent="0.3">
      <c r="B56" s="96"/>
      <c r="C56" s="96"/>
      <c r="D56" s="96"/>
      <c r="E56" s="167" t="s">
        <v>26</v>
      </c>
      <c r="F56" s="10">
        <f>SUM(D28)</f>
        <v>10</v>
      </c>
      <c r="G56" s="11">
        <f>F56/$F$58</f>
        <v>0.10204081632653061</v>
      </c>
      <c r="H56" s="96"/>
      <c r="I56" s="96"/>
      <c r="J56" s="96"/>
    </row>
    <row r="57" spans="2:12" ht="30" customHeight="1" thickBot="1" x14ac:dyDescent="0.3">
      <c r="B57" s="96"/>
      <c r="C57" s="96"/>
      <c r="D57" s="96"/>
      <c r="E57" s="167" t="s">
        <v>27</v>
      </c>
      <c r="F57" s="12">
        <f>SUM(D14,D23,D33,D38,D47)</f>
        <v>39</v>
      </c>
      <c r="G57" s="13">
        <f>F57/$F$58</f>
        <v>0.39795918367346939</v>
      </c>
      <c r="H57" s="96"/>
      <c r="I57" s="96"/>
      <c r="J57" s="96"/>
    </row>
    <row r="58" spans="2:12" ht="30" customHeight="1" thickBot="1" x14ac:dyDescent="0.3">
      <c r="B58" s="96"/>
      <c r="C58" s="96"/>
      <c r="D58" s="96"/>
      <c r="E58" s="187"/>
      <c r="F58" s="14">
        <f>SUM(F55:F57)</f>
        <v>98</v>
      </c>
      <c r="G58" s="15">
        <f>SUM(G55:G57)</f>
        <v>1</v>
      </c>
      <c r="H58" s="96"/>
      <c r="I58" s="96"/>
      <c r="J58" s="96"/>
    </row>
    <row r="59" spans="2:12" ht="50.1" customHeight="1" x14ac:dyDescent="0.25">
      <c r="B59" s="96"/>
      <c r="C59" s="96"/>
      <c r="D59" s="96"/>
      <c r="E59" s="96"/>
      <c r="F59" s="96"/>
      <c r="G59" s="96"/>
      <c r="H59" s="96"/>
      <c r="I59" s="96"/>
      <c r="J59" s="96"/>
    </row>
    <row r="60" spans="2:12" ht="50.1" customHeight="1" x14ac:dyDescent="0.25">
      <c r="B60" s="96"/>
      <c r="C60" s="96"/>
      <c r="D60" s="96"/>
      <c r="E60" s="96"/>
      <c r="F60" s="97"/>
      <c r="G60" s="97"/>
      <c r="H60" s="97"/>
      <c r="I60" s="97"/>
      <c r="J60" s="97"/>
    </row>
    <row r="61" spans="2:12" ht="50.1" customHeight="1" x14ac:dyDescent="0.25">
      <c r="B61" s="96"/>
      <c r="C61" s="96"/>
      <c r="D61" s="96"/>
      <c r="E61" s="96"/>
      <c r="F61" s="97"/>
      <c r="G61" s="97"/>
      <c r="H61" s="97"/>
      <c r="I61" s="97"/>
      <c r="J61" s="97"/>
    </row>
    <row r="62" spans="2:12" ht="50.1" customHeight="1" x14ac:dyDescent="0.25">
      <c r="B62" s="96"/>
      <c r="C62" s="96"/>
      <c r="D62" s="96"/>
      <c r="E62" s="96"/>
      <c r="F62" s="97"/>
      <c r="G62" s="97"/>
      <c r="H62" s="97"/>
      <c r="I62" s="97"/>
      <c r="J62" s="97"/>
    </row>
    <row r="63" spans="2:12" ht="50.1" customHeight="1" x14ac:dyDescent="0.25">
      <c r="B63" s="96"/>
      <c r="C63" s="96"/>
      <c r="D63" s="96"/>
      <c r="E63" s="96"/>
      <c r="F63" s="97"/>
      <c r="G63" s="97"/>
      <c r="H63" s="97"/>
      <c r="I63" s="97"/>
      <c r="J63" s="97"/>
    </row>
    <row r="64" spans="2:12" ht="50.1" customHeight="1" x14ac:dyDescent="0.25">
      <c r="B64" s="96"/>
      <c r="C64" s="96"/>
      <c r="D64" s="96"/>
      <c r="E64" s="96"/>
      <c r="F64" s="97"/>
      <c r="G64" s="97"/>
      <c r="H64" s="97"/>
      <c r="I64" s="97"/>
      <c r="J64" s="97"/>
    </row>
    <row r="65" spans="2:12" ht="50.1" customHeight="1" x14ac:dyDescent="0.25">
      <c r="B65" s="96"/>
      <c r="C65" s="96"/>
      <c r="D65" s="96"/>
      <c r="E65" s="96"/>
      <c r="F65" s="96"/>
      <c r="G65" s="97"/>
      <c r="H65" s="97"/>
      <c r="I65" s="97"/>
      <c r="J65" s="96"/>
    </row>
    <row r="66" spans="2:12" s="18" customFormat="1" ht="50.1" customHeight="1" x14ac:dyDescent="0.25">
      <c r="B66" s="96"/>
      <c r="C66" s="96"/>
      <c r="D66" s="96"/>
      <c r="E66" s="96"/>
      <c r="F66" s="96"/>
      <c r="G66" s="97"/>
      <c r="H66" s="97"/>
      <c r="I66" s="97"/>
      <c r="J66" s="96"/>
      <c r="K66" s="51"/>
      <c r="L66" s="51"/>
    </row>
    <row r="67" spans="2:12" s="18" customFormat="1" ht="50.1" customHeight="1" x14ac:dyDescent="0.25">
      <c r="B67" s="96"/>
      <c r="C67" s="96"/>
      <c r="D67" s="96"/>
      <c r="E67" s="96"/>
      <c r="F67" s="96"/>
      <c r="G67" s="97"/>
      <c r="H67" s="97"/>
      <c r="I67" s="97"/>
      <c r="J67" s="96"/>
      <c r="K67" s="51"/>
      <c r="L67" s="51"/>
    </row>
    <row r="68" spans="2:12" s="18" customFormat="1" ht="50.1" customHeight="1" x14ac:dyDescent="0.25">
      <c r="B68" s="96"/>
      <c r="C68" s="96"/>
      <c r="D68" s="96"/>
      <c r="E68" s="96"/>
      <c r="F68" s="96"/>
      <c r="G68" s="97"/>
      <c r="H68" s="97"/>
      <c r="I68" s="97"/>
      <c r="J68" s="96"/>
      <c r="K68" s="51"/>
      <c r="L68" s="51"/>
    </row>
    <row r="69" spans="2:12" s="18" customFormat="1" ht="50.1" customHeight="1" x14ac:dyDescent="0.25">
      <c r="B69" s="96"/>
      <c r="C69" s="96"/>
      <c r="D69" s="96"/>
      <c r="E69" s="96"/>
      <c r="F69" s="97"/>
      <c r="G69" s="97"/>
      <c r="H69" s="97"/>
      <c r="I69" s="97"/>
      <c r="J69" s="96"/>
      <c r="K69" s="51"/>
      <c r="L69" s="51"/>
    </row>
    <row r="70" spans="2:12" s="18" customFormat="1" ht="50.1" customHeight="1" x14ac:dyDescent="0.25">
      <c r="B70" s="99"/>
      <c r="C70" s="96"/>
      <c r="D70" s="96"/>
      <c r="E70" s="96"/>
      <c r="F70" s="97"/>
      <c r="G70" s="97"/>
      <c r="H70" s="97"/>
      <c r="I70" s="97"/>
      <c r="J70" s="96"/>
      <c r="K70" s="51"/>
      <c r="L70" s="51"/>
    </row>
    <row r="71" spans="2:12" s="18" customFormat="1" ht="50.1" customHeight="1" x14ac:dyDescent="0.25">
      <c r="B71" s="96"/>
      <c r="C71" s="96"/>
      <c r="D71" s="96"/>
      <c r="E71" s="96"/>
      <c r="F71" s="96"/>
      <c r="G71" s="97"/>
      <c r="H71" s="97"/>
      <c r="I71" s="97"/>
      <c r="J71" s="96"/>
      <c r="K71" s="51"/>
      <c r="L71" s="51"/>
    </row>
    <row r="72" spans="2:12" s="18" customFormat="1" ht="50.1" customHeight="1" x14ac:dyDescent="0.25">
      <c r="B72" s="96"/>
      <c r="C72" s="96"/>
      <c r="D72" s="96"/>
      <c r="E72" s="96"/>
      <c r="F72" s="96"/>
      <c r="G72" s="97"/>
      <c r="H72" s="97"/>
      <c r="I72" s="97"/>
      <c r="J72" s="96"/>
      <c r="K72" s="51"/>
      <c r="L72" s="51"/>
    </row>
    <row r="73" spans="2:12" s="18" customFormat="1" ht="48.75" customHeight="1" x14ac:dyDescent="0.25">
      <c r="B73" s="96"/>
      <c r="C73" s="96"/>
      <c r="D73" s="96"/>
      <c r="E73" s="96"/>
      <c r="F73" s="96"/>
      <c r="G73" s="97"/>
      <c r="H73" s="97"/>
      <c r="I73" s="97"/>
      <c r="J73" s="96"/>
      <c r="K73" s="51"/>
      <c r="L73" s="51"/>
    </row>
    <row r="74" spans="2:12" s="18" customFormat="1" ht="50.1" customHeight="1" x14ac:dyDescent="0.25">
      <c r="B74" s="96"/>
      <c r="C74" s="96"/>
      <c r="D74" s="96"/>
      <c r="E74" s="96"/>
      <c r="F74" s="96"/>
      <c r="G74" s="97"/>
      <c r="H74" s="97"/>
      <c r="I74" s="97"/>
      <c r="J74" s="96"/>
      <c r="K74" s="51"/>
      <c r="L74" s="51"/>
    </row>
    <row r="75" spans="2:12" s="18" customFormat="1" ht="50.1" customHeight="1" x14ac:dyDescent="0.25">
      <c r="B75" s="96"/>
      <c r="C75" s="96"/>
      <c r="D75" s="96"/>
      <c r="E75" s="96"/>
      <c r="F75" s="96"/>
      <c r="G75" s="97"/>
      <c r="H75" s="97"/>
      <c r="I75" s="97"/>
      <c r="J75" s="96"/>
      <c r="K75" s="51"/>
      <c r="L75" s="51"/>
    </row>
    <row r="76" spans="2:12" s="18" customFormat="1" ht="50.1" customHeight="1" x14ac:dyDescent="0.25">
      <c r="B76" s="96"/>
      <c r="C76" s="96"/>
      <c r="D76" s="96"/>
      <c r="E76" s="96"/>
      <c r="F76" s="96"/>
      <c r="G76" s="97"/>
      <c r="H76" s="97"/>
      <c r="I76" s="97"/>
      <c r="J76" s="96"/>
      <c r="K76" s="51"/>
      <c r="L76" s="51"/>
    </row>
    <row r="77" spans="2:12" s="18" customFormat="1" ht="50.1" customHeight="1" x14ac:dyDescent="0.25">
      <c r="B77" s="96"/>
      <c r="C77" s="96"/>
      <c r="D77" s="96"/>
      <c r="E77" s="96"/>
      <c r="F77" s="96"/>
      <c r="G77" s="97"/>
      <c r="H77" s="97"/>
      <c r="I77" s="97"/>
      <c r="J77" s="96"/>
      <c r="K77" s="51"/>
      <c r="L77" s="51"/>
    </row>
    <row r="78" spans="2:12" s="18" customFormat="1" ht="50.1" customHeight="1" x14ac:dyDescent="0.25">
      <c r="B78" s="96"/>
      <c r="C78" s="96"/>
      <c r="D78" s="96"/>
      <c r="E78" s="96"/>
      <c r="F78" s="97"/>
      <c r="G78" s="97"/>
      <c r="H78" s="97"/>
      <c r="I78" s="97"/>
      <c r="J78" s="96"/>
      <c r="K78" s="51"/>
      <c r="L78" s="51"/>
    </row>
    <row r="79" spans="2:12" s="18" customFormat="1" ht="50.1" customHeight="1" x14ac:dyDescent="0.25">
      <c r="B79" s="99"/>
      <c r="C79" s="96"/>
      <c r="D79" s="96"/>
      <c r="E79" s="96"/>
      <c r="F79" s="97"/>
      <c r="G79" s="97"/>
      <c r="H79" s="97"/>
      <c r="I79" s="97"/>
      <c r="J79" s="96"/>
      <c r="K79" s="51"/>
      <c r="L79" s="51"/>
    </row>
    <row r="80" spans="2:12" s="18" customFormat="1" ht="50.1" customHeight="1" x14ac:dyDescent="0.25">
      <c r="B80" s="96"/>
      <c r="C80" s="96"/>
      <c r="D80" s="96"/>
      <c r="E80" s="96"/>
      <c r="F80" s="96"/>
      <c r="G80" s="97"/>
      <c r="H80" s="97"/>
      <c r="I80" s="97"/>
      <c r="J80" s="96"/>
      <c r="K80" s="51"/>
      <c r="L80" s="51"/>
    </row>
    <row r="81" spans="2:12" s="18" customFormat="1" ht="50.1" customHeight="1" x14ac:dyDescent="0.25">
      <c r="B81" s="96"/>
      <c r="C81" s="96"/>
      <c r="D81" s="96"/>
      <c r="E81" s="96"/>
      <c r="F81" s="96"/>
      <c r="G81" s="97"/>
      <c r="H81" s="97"/>
      <c r="I81" s="97"/>
      <c r="J81" s="96"/>
      <c r="K81" s="51"/>
      <c r="L81" s="51"/>
    </row>
    <row r="82" spans="2:12" s="18" customFormat="1" ht="50.1" customHeight="1" x14ac:dyDescent="0.25">
      <c r="B82" s="96"/>
      <c r="C82" s="96"/>
      <c r="D82" s="96"/>
      <c r="E82" s="96"/>
      <c r="F82" s="96"/>
      <c r="G82" s="97"/>
      <c r="H82" s="97"/>
      <c r="I82" s="97"/>
      <c r="J82" s="96"/>
      <c r="K82" s="51"/>
      <c r="L82" s="51"/>
    </row>
    <row r="83" spans="2:12" s="18" customFormat="1" ht="50.1" customHeight="1" x14ac:dyDescent="0.25">
      <c r="B83" s="96"/>
      <c r="C83" s="96"/>
      <c r="D83" s="96"/>
      <c r="E83" s="96"/>
      <c r="F83" s="96"/>
      <c r="G83" s="97"/>
      <c r="H83" s="97"/>
      <c r="I83" s="97"/>
      <c r="J83" s="96"/>
      <c r="K83" s="51"/>
      <c r="L83" s="51"/>
    </row>
    <row r="84" spans="2:12" s="18" customFormat="1" ht="50.1" customHeight="1" x14ac:dyDescent="0.25">
      <c r="B84" s="96"/>
      <c r="C84" s="96"/>
      <c r="D84" s="96"/>
      <c r="E84" s="96"/>
      <c r="F84" s="96"/>
      <c r="G84" s="97"/>
      <c r="H84" s="97"/>
      <c r="I84" s="97"/>
      <c r="J84" s="96"/>
      <c r="K84" s="51"/>
      <c r="L84" s="51"/>
    </row>
    <row r="85" spans="2:12" s="18" customFormat="1" ht="50.1" customHeight="1" x14ac:dyDescent="0.25">
      <c r="B85" s="96"/>
      <c r="C85" s="96"/>
      <c r="D85" s="96"/>
      <c r="E85" s="96"/>
      <c r="F85" s="97"/>
      <c r="G85" s="97"/>
      <c r="H85" s="97"/>
      <c r="I85" s="97"/>
      <c r="J85" s="96"/>
      <c r="K85" s="51"/>
      <c r="L85" s="51"/>
    </row>
    <row r="86" spans="2:12" s="18" customFormat="1" ht="50.1" customHeight="1" x14ac:dyDescent="0.25">
      <c r="B86" s="99"/>
      <c r="C86" s="96"/>
      <c r="D86" s="96"/>
      <c r="E86" s="96"/>
      <c r="F86" s="97"/>
      <c r="G86" s="97"/>
      <c r="H86" s="97"/>
      <c r="I86" s="97"/>
      <c r="J86" s="96"/>
      <c r="K86" s="51"/>
      <c r="L86" s="51"/>
    </row>
    <row r="87" spans="2:12" s="18" customFormat="1" ht="50.1" customHeight="1" x14ac:dyDescent="0.25">
      <c r="B87" s="96"/>
      <c r="C87" s="96"/>
      <c r="D87" s="96"/>
      <c r="E87" s="96"/>
      <c r="F87" s="96"/>
      <c r="G87" s="97"/>
      <c r="H87" s="97"/>
      <c r="I87" s="97"/>
      <c r="J87" s="96"/>
      <c r="K87" s="51"/>
      <c r="L87" s="51"/>
    </row>
    <row r="88" spans="2:12" s="18" customFormat="1" ht="50.1" customHeight="1" x14ac:dyDescent="0.25">
      <c r="B88" s="96"/>
      <c r="C88" s="96"/>
      <c r="D88" s="96"/>
      <c r="E88" s="96"/>
      <c r="F88" s="96"/>
      <c r="G88" s="97"/>
      <c r="H88" s="97"/>
      <c r="I88" s="97"/>
      <c r="J88" s="96"/>
      <c r="K88" s="51"/>
      <c r="L88" s="51"/>
    </row>
    <row r="89" spans="2:12" s="18" customFormat="1" ht="50.1" customHeight="1" x14ac:dyDescent="0.25">
      <c r="B89" s="96"/>
      <c r="C89" s="96"/>
      <c r="D89" s="96"/>
      <c r="E89" s="96"/>
      <c r="F89" s="96"/>
      <c r="G89" s="97"/>
      <c r="H89" s="97"/>
      <c r="I89" s="97"/>
      <c r="J89" s="96"/>
      <c r="K89" s="51"/>
      <c r="L89" s="51"/>
    </row>
    <row r="90" spans="2:12" s="18" customFormat="1" ht="50.1" customHeight="1" x14ac:dyDescent="0.25">
      <c r="B90" s="96"/>
      <c r="C90" s="96"/>
      <c r="D90" s="96"/>
      <c r="E90" s="96"/>
      <c r="F90" s="96"/>
      <c r="G90" s="97"/>
      <c r="H90" s="97"/>
      <c r="I90" s="97"/>
      <c r="J90" s="97"/>
      <c r="K90" s="51"/>
      <c r="L90" s="51"/>
    </row>
    <row r="91" spans="2:12" s="18" customFormat="1" ht="50.1" customHeight="1" x14ac:dyDescent="0.25">
      <c r="B91" s="96"/>
      <c r="C91" s="96"/>
      <c r="D91" s="96"/>
      <c r="E91" s="96"/>
      <c r="F91" s="96"/>
      <c r="G91" s="97"/>
      <c r="H91" s="97"/>
      <c r="I91" s="97"/>
      <c r="J91" s="97"/>
      <c r="K91" s="51"/>
      <c r="L91" s="51"/>
    </row>
    <row r="92" spans="2:12" s="18" customFormat="1" ht="50.1" customHeight="1" x14ac:dyDescent="0.25">
      <c r="B92" s="96"/>
      <c r="C92" s="96"/>
      <c r="D92" s="96"/>
      <c r="E92" s="96"/>
      <c r="F92" s="96"/>
      <c r="G92" s="97"/>
      <c r="H92" s="97"/>
      <c r="I92" s="97"/>
      <c r="J92" s="97"/>
      <c r="K92" s="51"/>
      <c r="L92" s="51"/>
    </row>
    <row r="93" spans="2:12" s="18" customFormat="1" ht="50.1" customHeight="1" x14ac:dyDescent="0.25">
      <c r="B93" s="96"/>
      <c r="C93" s="96"/>
      <c r="D93" s="96"/>
      <c r="E93" s="96"/>
      <c r="F93" s="96"/>
      <c r="G93" s="97"/>
      <c r="H93" s="97"/>
      <c r="I93" s="97"/>
      <c r="J93" s="96"/>
      <c r="K93" s="51"/>
      <c r="L93" s="51"/>
    </row>
    <row r="94" spans="2:12" s="18" customFormat="1" ht="50.1" customHeight="1" x14ac:dyDescent="0.25">
      <c r="B94" s="96"/>
      <c r="C94" s="96"/>
      <c r="D94" s="96"/>
      <c r="E94" s="96"/>
      <c r="F94" s="96"/>
      <c r="G94" s="97"/>
      <c r="H94" s="97"/>
      <c r="I94" s="97"/>
      <c r="J94" s="96"/>
      <c r="K94" s="51"/>
      <c r="L94" s="51"/>
    </row>
    <row r="95" spans="2:12" s="18" customFormat="1" ht="50.1" customHeight="1" x14ac:dyDescent="0.25">
      <c r="B95" s="96"/>
      <c r="C95" s="96"/>
      <c r="D95" s="96"/>
      <c r="E95" s="96"/>
      <c r="F95" s="97"/>
      <c r="G95" s="97"/>
      <c r="H95" s="97"/>
      <c r="I95" s="97"/>
      <c r="J95" s="96"/>
      <c r="K95" s="51"/>
      <c r="L95" s="51"/>
    </row>
    <row r="96" spans="2:12" s="18" customFormat="1" ht="50.1" customHeight="1" x14ac:dyDescent="0.25">
      <c r="B96" s="99"/>
      <c r="C96" s="96"/>
      <c r="D96" s="96"/>
      <c r="E96" s="96"/>
      <c r="F96" s="97"/>
      <c r="G96" s="97"/>
      <c r="H96" s="97"/>
      <c r="I96" s="97"/>
      <c r="J96" s="96"/>
      <c r="K96" s="51"/>
      <c r="L96" s="51"/>
    </row>
    <row r="97" spans="2:12" s="18" customFormat="1" ht="50.1" customHeight="1" x14ac:dyDescent="0.25">
      <c r="B97" s="96"/>
      <c r="C97" s="96"/>
      <c r="D97" s="96"/>
      <c r="E97" s="96"/>
      <c r="F97" s="96"/>
      <c r="G97" s="97"/>
      <c r="H97" s="97"/>
      <c r="I97" s="97"/>
      <c r="J97" s="96"/>
      <c r="K97" s="51"/>
      <c r="L97" s="51"/>
    </row>
    <row r="98" spans="2:12" s="18" customFormat="1" ht="50.1" customHeight="1" x14ac:dyDescent="0.25">
      <c r="B98" s="96"/>
      <c r="C98" s="96"/>
      <c r="D98" s="96"/>
      <c r="E98" s="96"/>
      <c r="F98" s="96"/>
      <c r="G98" s="97"/>
      <c r="H98" s="97"/>
      <c r="I98" s="97"/>
      <c r="J98" s="96"/>
      <c r="K98" s="51"/>
      <c r="L98" s="51"/>
    </row>
    <row r="99" spans="2:12" s="18" customFormat="1" ht="50.1" customHeight="1" x14ac:dyDescent="0.25">
      <c r="B99" s="96"/>
      <c r="C99" s="96"/>
      <c r="D99" s="96"/>
      <c r="E99" s="96"/>
      <c r="F99" s="96"/>
      <c r="G99" s="97"/>
      <c r="H99" s="97"/>
      <c r="I99" s="97"/>
      <c r="J99" s="96"/>
      <c r="K99" s="51"/>
      <c r="L99" s="51"/>
    </row>
    <row r="100" spans="2:12" s="18" customFormat="1" ht="50.1" customHeight="1" x14ac:dyDescent="0.25">
      <c r="B100" s="96"/>
      <c r="C100" s="96"/>
      <c r="D100" s="96"/>
      <c r="E100" s="96"/>
      <c r="F100" s="96"/>
      <c r="G100" s="97"/>
      <c r="H100" s="97"/>
      <c r="I100" s="97"/>
      <c r="J100" s="96"/>
      <c r="K100" s="51"/>
      <c r="L100" s="51"/>
    </row>
    <row r="101" spans="2:12" s="18" customFormat="1" ht="50.1" customHeight="1" x14ac:dyDescent="0.25">
      <c r="B101" s="96"/>
      <c r="C101" s="96"/>
      <c r="D101" s="96"/>
      <c r="E101" s="96"/>
      <c r="F101" s="96"/>
      <c r="G101" s="97"/>
      <c r="H101" s="97"/>
      <c r="I101" s="97"/>
      <c r="J101" s="96"/>
      <c r="K101" s="51"/>
      <c r="L101" s="51"/>
    </row>
    <row r="102" spans="2:12" s="18" customFormat="1" ht="50.1" customHeight="1" x14ac:dyDescent="0.25">
      <c r="B102" s="96"/>
      <c r="C102" s="96"/>
      <c r="D102" s="96"/>
      <c r="E102" s="96"/>
      <c r="F102" s="97"/>
      <c r="G102" s="97"/>
      <c r="H102" s="97"/>
      <c r="I102" s="97"/>
      <c r="J102" s="96"/>
      <c r="K102" s="51"/>
      <c r="L102" s="51"/>
    </row>
    <row r="103" spans="2:12" s="18" customFormat="1" ht="50.1" customHeight="1" x14ac:dyDescent="0.25">
      <c r="B103" s="99"/>
      <c r="C103" s="96"/>
      <c r="D103" s="96"/>
      <c r="E103" s="96"/>
      <c r="F103" s="97"/>
      <c r="G103" s="97"/>
      <c r="H103" s="97"/>
      <c r="I103" s="97"/>
      <c r="J103" s="96"/>
      <c r="K103" s="51"/>
      <c r="L103" s="51"/>
    </row>
    <row r="104" spans="2:12" s="18" customFormat="1" ht="50.1" customHeight="1" x14ac:dyDescent="0.25">
      <c r="B104" s="96"/>
      <c r="C104" s="96"/>
      <c r="D104" s="96"/>
      <c r="E104" s="96"/>
      <c r="F104" s="96"/>
      <c r="G104" s="97"/>
      <c r="H104" s="97"/>
      <c r="I104" s="97"/>
      <c r="J104" s="96"/>
      <c r="K104" s="51"/>
      <c r="L104" s="51"/>
    </row>
    <row r="105" spans="2:12" s="18" customFormat="1" ht="50.1" customHeight="1" x14ac:dyDescent="0.25">
      <c r="B105" s="96"/>
      <c r="C105" s="96"/>
      <c r="D105" s="96"/>
      <c r="E105" s="96"/>
      <c r="F105" s="96"/>
      <c r="G105" s="97"/>
      <c r="H105" s="97"/>
      <c r="I105" s="97"/>
      <c r="J105" s="96"/>
      <c r="K105" s="51"/>
      <c r="L105" s="51"/>
    </row>
    <row r="106" spans="2:12" s="18" customFormat="1" ht="50.1" customHeight="1" x14ac:dyDescent="0.25">
      <c r="B106" s="96"/>
      <c r="C106" s="96"/>
      <c r="D106" s="96"/>
      <c r="E106" s="96"/>
      <c r="F106" s="96"/>
      <c r="G106" s="97"/>
      <c r="H106" s="97"/>
      <c r="I106" s="97"/>
      <c r="J106" s="96"/>
      <c r="K106" s="51"/>
      <c r="L106" s="51"/>
    </row>
    <row r="107" spans="2:12" s="18" customFormat="1" ht="50.1" customHeight="1" x14ac:dyDescent="0.25">
      <c r="B107" s="96"/>
      <c r="C107" s="96"/>
      <c r="D107" s="96"/>
      <c r="E107" s="96"/>
      <c r="F107" s="96"/>
      <c r="G107" s="97"/>
      <c r="H107" s="97"/>
      <c r="I107" s="97"/>
      <c r="J107" s="97"/>
      <c r="K107" s="51"/>
      <c r="L107" s="51"/>
    </row>
    <row r="108" spans="2:12" s="18" customFormat="1" ht="50.1" customHeight="1" x14ac:dyDescent="0.25">
      <c r="B108" s="96"/>
      <c r="C108" s="96"/>
      <c r="D108" s="96"/>
      <c r="E108" s="96"/>
      <c r="F108" s="96"/>
      <c r="G108" s="97"/>
      <c r="H108" s="97"/>
      <c r="I108" s="97"/>
      <c r="J108" s="96"/>
      <c r="K108" s="51"/>
      <c r="L108" s="51"/>
    </row>
    <row r="109" spans="2:12" s="18" customFormat="1" ht="50.1" customHeight="1" x14ac:dyDescent="0.25">
      <c r="B109" s="96"/>
      <c r="C109" s="96"/>
      <c r="D109" s="96"/>
      <c r="E109" s="96"/>
      <c r="F109" s="96"/>
      <c r="G109" s="97"/>
      <c r="H109" s="97"/>
      <c r="I109" s="97"/>
      <c r="J109" s="96"/>
      <c r="K109" s="51"/>
      <c r="L109" s="51"/>
    </row>
    <row r="110" spans="2:12" s="18" customFormat="1" ht="50.1" customHeight="1" x14ac:dyDescent="0.25">
      <c r="B110" s="96"/>
      <c r="C110" s="96"/>
      <c r="D110" s="96"/>
      <c r="E110" s="96"/>
      <c r="F110" s="96"/>
      <c r="G110" s="97"/>
      <c r="H110" s="97"/>
      <c r="I110" s="97"/>
      <c r="J110" s="97"/>
      <c r="K110" s="51"/>
      <c r="L110" s="51"/>
    </row>
    <row r="111" spans="2:12" s="18" customFormat="1" ht="50.1" customHeight="1" x14ac:dyDescent="0.25">
      <c r="B111" s="96"/>
      <c r="C111" s="96"/>
      <c r="D111" s="96"/>
      <c r="E111" s="96"/>
      <c r="F111" s="96"/>
      <c r="G111" s="97"/>
      <c r="H111" s="97"/>
      <c r="I111" s="97"/>
      <c r="J111" s="97"/>
      <c r="K111" s="51"/>
      <c r="L111" s="51"/>
    </row>
    <row r="112" spans="2:12" s="18" customFormat="1" x14ac:dyDescent="0.25">
      <c r="B112" s="94"/>
      <c r="C112" s="96"/>
      <c r="D112" s="51"/>
      <c r="E112" s="51"/>
      <c r="F112" s="51"/>
      <c r="G112" s="51"/>
      <c r="H112" s="51"/>
      <c r="I112" s="51"/>
      <c r="J112" s="51"/>
      <c r="K112" s="51"/>
      <c r="L112" s="51"/>
    </row>
    <row r="113" spans="2:12" s="18" customFormat="1" x14ac:dyDescent="0.25">
      <c r="B113" s="94"/>
      <c r="C113" s="96"/>
      <c r="D113" s="51"/>
      <c r="E113" s="51"/>
      <c r="F113" s="51"/>
      <c r="G113" s="51"/>
      <c r="H113" s="51"/>
      <c r="I113" s="51"/>
      <c r="J113" s="51"/>
      <c r="K113" s="51"/>
      <c r="L113" s="51"/>
    </row>
  </sheetData>
  <sheetProtection algorithmName="SHA-512" hashValue="rARMR5H63doxoEcusCHEq93Za36qHJz1ALwpiK0BJl/Gr6jOYbOlGUUZGlm0uVQv41NmQktq7PYiMLCrczV8vA==" saltValue="0QhBglHKCCflToaOVKRlNA==" spinCount="100000" sheet="1" objects="1" scenarios="1"/>
  <customSheetViews>
    <customSheetView guid="{3781E168-8419-4FE7-B032-2854CE4BD91E}" scale="68" showGridLines="0" fitToPage="1">
      <selection activeCell="C11" sqref="C11"/>
      <rowBreaks count="1" manualBreakCount="1">
        <brk id="14" max="11" man="1"/>
      </rowBreaks>
      <colBreaks count="2" manualBreakCount="2">
        <brk id="11" max="1048575" man="1"/>
        <brk id="12" max="1048575" man="1"/>
      </colBreaks>
      <pageMargins left="0.23622047244094491" right="0.23622047244094491" top="0.23622047244094491" bottom="0.23622047244094491" header="0.31496062992125984" footer="3.937007874015748E-2"/>
      <pageSetup paperSize="5" scale="66" fitToHeight="0" orientation="landscape"/>
      <headerFooter alignWithMargins="0">
        <oddFooter>&amp;L&amp;K000000COR - Large Employer Audit Tool v.2&amp;R&amp;10&amp;K000000&amp;A - Page &amp;P of &amp;N</oddFooter>
      </headerFooter>
    </customSheetView>
  </customSheetViews>
  <mergeCells count="81">
    <mergeCell ref="B1:L1"/>
    <mergeCell ref="B2:B5"/>
    <mergeCell ref="C5:D5"/>
    <mergeCell ref="G9:J9"/>
    <mergeCell ref="C2:L2"/>
    <mergeCell ref="L6:L7"/>
    <mergeCell ref="F6:J6"/>
    <mergeCell ref="B7:D7"/>
    <mergeCell ref="C3:L4"/>
    <mergeCell ref="B6:D6"/>
    <mergeCell ref="C9:D9"/>
    <mergeCell ref="G5:J5"/>
    <mergeCell ref="B8:D8"/>
    <mergeCell ref="E9:E10"/>
    <mergeCell ref="B10:C10"/>
    <mergeCell ref="L8:L9"/>
    <mergeCell ref="E54:G54"/>
    <mergeCell ref="J37:J38"/>
    <mergeCell ref="J22:J23"/>
    <mergeCell ref="E50:F50"/>
    <mergeCell ref="E45:E47"/>
    <mergeCell ref="E51:F51"/>
    <mergeCell ref="E52:F52"/>
    <mergeCell ref="E36:E38"/>
    <mergeCell ref="G36:J36"/>
    <mergeCell ref="E21:E23"/>
    <mergeCell ref="G26:J26"/>
    <mergeCell ref="J27:J28"/>
    <mergeCell ref="G21:J21"/>
    <mergeCell ref="G31:J31"/>
    <mergeCell ref="J46:J47"/>
    <mergeCell ref="G45:J45"/>
    <mergeCell ref="B50:C50"/>
    <mergeCell ref="E26:E28"/>
    <mergeCell ref="C45:D45"/>
    <mergeCell ref="E41:E42"/>
    <mergeCell ref="C36:D36"/>
    <mergeCell ref="C41:D41"/>
    <mergeCell ref="C31:D31"/>
    <mergeCell ref="B27:C27"/>
    <mergeCell ref="B28:C28"/>
    <mergeCell ref="C26:D26"/>
    <mergeCell ref="B34:L34"/>
    <mergeCell ref="B35:L35"/>
    <mergeCell ref="B37:C37"/>
    <mergeCell ref="B38:C38"/>
    <mergeCell ref="B39:L39"/>
    <mergeCell ref="B47:C47"/>
    <mergeCell ref="B15:L15"/>
    <mergeCell ref="B16:L16"/>
    <mergeCell ref="E13:E14"/>
    <mergeCell ref="B18:C18"/>
    <mergeCell ref="B19:L19"/>
    <mergeCell ref="C17:D17"/>
    <mergeCell ref="E17:E18"/>
    <mergeCell ref="G17:J17"/>
    <mergeCell ref="B11:L11"/>
    <mergeCell ref="B12:L12"/>
    <mergeCell ref="B14:C14"/>
    <mergeCell ref="C13:D13"/>
    <mergeCell ref="G13:J13"/>
    <mergeCell ref="B20:L20"/>
    <mergeCell ref="B22:C22"/>
    <mergeCell ref="B24:L24"/>
    <mergeCell ref="B23:C23"/>
    <mergeCell ref="B25:L25"/>
    <mergeCell ref="C21:D21"/>
    <mergeCell ref="B29:L29"/>
    <mergeCell ref="B30:L30"/>
    <mergeCell ref="B33:C33"/>
    <mergeCell ref="B32:C32"/>
    <mergeCell ref="J32:J33"/>
    <mergeCell ref="E31:E33"/>
    <mergeCell ref="B48:L48"/>
    <mergeCell ref="B49:L49"/>
    <mergeCell ref="B40:L40"/>
    <mergeCell ref="B43:L43"/>
    <mergeCell ref="B42:C42"/>
    <mergeCell ref="B44:L44"/>
    <mergeCell ref="B46:C46"/>
    <mergeCell ref="G41:J41"/>
  </mergeCells>
  <phoneticPr fontId="16" type="noConversion"/>
  <conditionalFormatting sqref="B12:L12">
    <cfRule type="expression" dxfId="126" priority="10">
      <formula>AND($J10&lt;5,ISBLANK($B12))</formula>
    </cfRule>
  </conditionalFormatting>
  <conditionalFormatting sqref="B16:L16">
    <cfRule type="expression" dxfId="125" priority="8">
      <formula>AND($J14&lt;10,ISBLANK($B16))</formula>
    </cfRule>
  </conditionalFormatting>
  <conditionalFormatting sqref="B20:L20">
    <cfRule type="expression" dxfId="124" priority="7">
      <formula>AND($J18&lt;5,ISBLANK($B20))</formula>
    </cfRule>
  </conditionalFormatting>
  <conditionalFormatting sqref="B25:L25">
    <cfRule type="expression" dxfId="123" priority="6">
      <formula>AND($J22&lt;15,ISBLANK($B25))</formula>
    </cfRule>
  </conditionalFormatting>
  <conditionalFormatting sqref="B30:L30">
    <cfRule type="expression" dxfId="122" priority="5">
      <formula>AND($J27&lt;15,ISBLANK($B30))</formula>
    </cfRule>
  </conditionalFormatting>
  <conditionalFormatting sqref="B35:L35">
    <cfRule type="expression" dxfId="121" priority="4">
      <formula>AND($J32&lt;10,ISBLANK($B35))</formula>
    </cfRule>
  </conditionalFormatting>
  <conditionalFormatting sqref="B40:L40">
    <cfRule type="expression" dxfId="120" priority="3">
      <formula>AND($J37&lt;25,ISBLANK($B40))</formula>
    </cfRule>
  </conditionalFormatting>
  <conditionalFormatting sqref="B44:L44">
    <cfRule type="expression" dxfId="119" priority="2">
      <formula>AND($J42&lt;5,ISBLANK($B44))</formula>
    </cfRule>
  </conditionalFormatting>
  <conditionalFormatting sqref="B49:L49">
    <cfRule type="expression" dxfId="118" priority="1">
      <formula>AND($J46&lt;8,ISBLANK($B49))</formula>
    </cfRule>
  </conditionalFormatting>
  <hyperlinks>
    <hyperlink ref="B8:D8" r:id="rId1" display="**If you require any Documents or References, please click here to access AgSafe BC Resources**" xr:uid="{00000000-0004-0000-0400-000000000000}"/>
  </hyperlinks>
  <pageMargins left="0.23622047244094491" right="0.23622047244094491" top="0.23622047244094491" bottom="0.23622047244094491" header="0.31496062992125984" footer="3.937007874015748E-2"/>
  <pageSetup paperSize="5" scale="65" fitToHeight="0" orientation="landscape" r:id="rId2"/>
  <headerFooter alignWithMargins="0">
    <oddFooter>&amp;L&amp;"Calibri,Regular"&amp;9&amp;K000000COR - Large Employer Audit Tool&amp;R&amp;"Calibri,Regular"&amp;9&amp;K000000&amp;A - Page &amp;P of &amp;N</oddFooter>
  </headerFooter>
  <ignoredErrors>
    <ignoredError sqref="B9 B13 B17 B21 B26 B31 B36 B41 B45"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5122" r:id="rId5" name="Button 2">
              <controlPr defaultSize="0" print="0" autoFill="0" autoPict="0" macro="[0]!Sheet5.SpellCheckSheet">
                <anchor moveWithCells="1">
                  <from>
                    <xdr:col>11</xdr:col>
                    <xdr:colOff>2362200</xdr:colOff>
                    <xdr:row>49</xdr:row>
                    <xdr:rowOff>238125</xdr:rowOff>
                  </from>
                  <to>
                    <xdr:col>11</xdr:col>
                    <xdr:colOff>4514850</xdr:colOff>
                    <xdr:row>50</xdr:row>
                    <xdr:rowOff>247650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747465DC9B0E4E9F6D929835E86F4D" ma:contentTypeVersion="0" ma:contentTypeDescription="Create a new document." ma:contentTypeScope="" ma:versionID="7a9d802839487532559b0dad12fd26d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E6A418-30AB-4FC8-A5F0-A8F3334B34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AAC71C2-5BB8-44E9-ABA0-02B4B6377658}">
  <ds:schemaRefs>
    <ds:schemaRef ds:uri="http://schemas.microsoft.com/sharepoint/v3/contenttype/forms"/>
  </ds:schemaRefs>
</ds:datastoreItem>
</file>

<file path=customXml/itemProps3.xml><?xml version="1.0" encoding="utf-8"?>
<ds:datastoreItem xmlns:ds="http://schemas.openxmlformats.org/officeDocument/2006/customXml" ds:itemID="{B80D0551-7E4A-4AAC-9F8F-33118B807A5D}">
  <ds:schemaRefs>
    <ds:schemaRef ds:uri="http://purl.org/dc/elements/1.1/"/>
    <ds:schemaRef ds:uri="http://purl.org/dc/term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114</vt:i4>
      </vt:variant>
    </vt:vector>
  </HeadingPairs>
  <TitlesOfParts>
    <vt:vector size="130" baseType="lpstr">
      <vt:lpstr>Definitions</vt:lpstr>
      <vt:lpstr>Title Page</vt:lpstr>
      <vt:lpstr>Interview Selection</vt:lpstr>
      <vt:lpstr>MSW Interviews</vt:lpstr>
      <vt:lpstr>JHSC Interviews</vt:lpstr>
      <vt:lpstr>Element #1</vt:lpstr>
      <vt:lpstr>Element #2</vt:lpstr>
      <vt:lpstr>Element #3</vt:lpstr>
      <vt:lpstr>Element #4</vt:lpstr>
      <vt:lpstr>Element #5</vt:lpstr>
      <vt:lpstr>Element #6</vt:lpstr>
      <vt:lpstr>Element #7</vt:lpstr>
      <vt:lpstr>Element #8</vt:lpstr>
      <vt:lpstr>Total Scores</vt:lpstr>
      <vt:lpstr>Corrective Action Plan</vt:lpstr>
      <vt:lpstr>Comments</vt:lpstr>
      <vt:lpstr>'Interview Selection'!Check194</vt:lpstr>
      <vt:lpstr>'Interview Selection'!Check197</vt:lpstr>
      <vt:lpstr>'Interview Selection'!Check198</vt:lpstr>
      <vt:lpstr>'Interview Selection'!Check199</vt:lpstr>
      <vt:lpstr>'Interview Selection'!Check200</vt:lpstr>
      <vt:lpstr>'Interview Selection'!Check201</vt:lpstr>
      <vt:lpstr>'Interview Selection'!Check202</vt:lpstr>
      <vt:lpstr>'Interview Selection'!Check203</vt:lpstr>
      <vt:lpstr>'Interview Selection'!Check204</vt:lpstr>
      <vt:lpstr>'Interview Selection'!Check205</vt:lpstr>
      <vt:lpstr>'Interview Selection'!Check206</vt:lpstr>
      <vt:lpstr>'Interview Selection'!Check207</vt:lpstr>
      <vt:lpstr>'Interview Selection'!Check208</vt:lpstr>
      <vt:lpstr>'Interview Selection'!Check209</vt:lpstr>
      <vt:lpstr>'Interview Selection'!Check210</vt:lpstr>
      <vt:lpstr>'Interview Selection'!Check211</vt:lpstr>
      <vt:lpstr>'Interview Selection'!Check212</vt:lpstr>
      <vt:lpstr>'Interview Selection'!Check213</vt:lpstr>
      <vt:lpstr>'Interview Selection'!Check214</vt:lpstr>
      <vt:lpstr>'Interview Selection'!Check215</vt:lpstr>
      <vt:lpstr>'Interview Selection'!Check216</vt:lpstr>
      <vt:lpstr>'Interview Selection'!Check217</vt:lpstr>
      <vt:lpstr>'Interview Selection'!Check218</vt:lpstr>
      <vt:lpstr>'Interview Selection'!Check219</vt:lpstr>
      <vt:lpstr>'Interview Selection'!Check220</vt:lpstr>
      <vt:lpstr>'Interview Selection'!Check221</vt:lpstr>
      <vt:lpstr>'Interview Selection'!Check222</vt:lpstr>
      <vt:lpstr>'Interview Selection'!Check223</vt:lpstr>
      <vt:lpstr>'Interview Selection'!Check224</vt:lpstr>
      <vt:lpstr>'Interview Selection'!Check225</vt:lpstr>
      <vt:lpstr>'Interview Selection'!Check226</vt:lpstr>
      <vt:lpstr>'Interview Selection'!Check227</vt:lpstr>
      <vt:lpstr>'Interview Selection'!Check228</vt:lpstr>
      <vt:lpstr>Comments!Print_Area</vt:lpstr>
      <vt:lpstr>'Corrective Action Plan'!Print_Area</vt:lpstr>
      <vt:lpstr>'Element #1'!Print_Area</vt:lpstr>
      <vt:lpstr>'Element #2'!Print_Area</vt:lpstr>
      <vt:lpstr>'Element #3'!Print_Area</vt:lpstr>
      <vt:lpstr>'Element #4'!Print_Area</vt:lpstr>
      <vt:lpstr>'Element #5'!Print_Area</vt:lpstr>
      <vt:lpstr>'Element #6'!Print_Area</vt:lpstr>
      <vt:lpstr>'Element #7'!Print_Area</vt:lpstr>
      <vt:lpstr>'Element #8'!Print_Area</vt:lpstr>
      <vt:lpstr>'Interview Selection'!Print_Area</vt:lpstr>
      <vt:lpstr>'JHSC Interviews'!Print_Area</vt:lpstr>
      <vt:lpstr>'MSW Interviews'!Print_Area</vt:lpstr>
      <vt:lpstr>'Title Page'!Print_Area</vt:lpstr>
      <vt:lpstr>'Total Scores'!Print_Area</vt:lpstr>
      <vt:lpstr>Comments!Print_Titles</vt:lpstr>
      <vt:lpstr>'Corrective Action Plan'!Print_Titles</vt:lpstr>
      <vt:lpstr>'Element #1'!Print_Titles</vt:lpstr>
      <vt:lpstr>'Element #2'!Print_Titles</vt:lpstr>
      <vt:lpstr>'Element #3'!Print_Titles</vt:lpstr>
      <vt:lpstr>'Element #4'!Print_Titles</vt:lpstr>
      <vt:lpstr>'Element #5'!Print_Titles</vt:lpstr>
      <vt:lpstr>'Element #6'!Print_Titles</vt:lpstr>
      <vt:lpstr>'Element #7'!Print_Titles</vt:lpstr>
      <vt:lpstr>'Element #8'!Print_Titles</vt:lpstr>
      <vt:lpstr>'Title Page'!Print_Titles</vt:lpstr>
      <vt:lpstr>'Interview Selection'!Text112</vt:lpstr>
      <vt:lpstr>'Interview Selection'!Text113</vt:lpstr>
      <vt:lpstr>'Interview Selection'!Text114</vt:lpstr>
      <vt:lpstr>'Interview Selection'!Text115</vt:lpstr>
      <vt:lpstr>'Interview Selection'!Text116</vt:lpstr>
      <vt:lpstr>'Interview Selection'!Text117</vt:lpstr>
      <vt:lpstr>'Interview Selection'!Text118</vt:lpstr>
      <vt:lpstr>'Interview Selection'!Text119</vt:lpstr>
      <vt:lpstr>'Interview Selection'!Text120</vt:lpstr>
      <vt:lpstr>'Interview Selection'!Text121</vt:lpstr>
      <vt:lpstr>'Interview Selection'!Text122</vt:lpstr>
      <vt:lpstr>'Interview Selection'!Text123</vt:lpstr>
      <vt:lpstr>'Interview Selection'!Text124</vt:lpstr>
      <vt:lpstr>'Interview Selection'!Text125</vt:lpstr>
      <vt:lpstr>'Interview Selection'!Text126</vt:lpstr>
      <vt:lpstr>'Interview Selection'!Text127</vt:lpstr>
      <vt:lpstr>'Interview Selection'!Text128</vt:lpstr>
      <vt:lpstr>'Interview Selection'!Text129</vt:lpstr>
      <vt:lpstr>'Interview Selection'!Text130</vt:lpstr>
      <vt:lpstr>'Interview Selection'!Text131</vt:lpstr>
      <vt:lpstr>'Interview Selection'!Text132</vt:lpstr>
      <vt:lpstr>'Interview Selection'!Text133</vt:lpstr>
      <vt:lpstr>'Interview Selection'!Text134</vt:lpstr>
      <vt:lpstr>'Interview Selection'!Text135</vt:lpstr>
      <vt:lpstr>'Interview Selection'!Text136</vt:lpstr>
      <vt:lpstr>'Interview Selection'!Text137</vt:lpstr>
      <vt:lpstr>'Interview Selection'!Text138</vt:lpstr>
      <vt:lpstr>'Interview Selection'!Text139</vt:lpstr>
      <vt:lpstr>'Interview Selection'!Text140</vt:lpstr>
      <vt:lpstr>'Interview Selection'!Text141</vt:lpstr>
      <vt:lpstr>'Interview Selection'!Text142</vt:lpstr>
      <vt:lpstr>'Interview Selection'!Text143</vt:lpstr>
      <vt:lpstr>'Interview Selection'!Text144</vt:lpstr>
      <vt:lpstr>'Interview Selection'!Text145</vt:lpstr>
      <vt:lpstr>'Interview Selection'!Text146</vt:lpstr>
      <vt:lpstr>'Interview Selection'!Text147</vt:lpstr>
      <vt:lpstr>'Interview Selection'!Text148</vt:lpstr>
      <vt:lpstr>'Interview Selection'!Text149</vt:lpstr>
      <vt:lpstr>'Interview Selection'!Text150</vt:lpstr>
      <vt:lpstr>'Interview Selection'!Text151</vt:lpstr>
      <vt:lpstr>'Interview Selection'!Text152</vt:lpstr>
      <vt:lpstr>'Interview Selection'!Text153</vt:lpstr>
      <vt:lpstr>'Interview Selection'!Text154</vt:lpstr>
      <vt:lpstr>'Interview Selection'!Text155</vt:lpstr>
      <vt:lpstr>'Interview Selection'!Text156</vt:lpstr>
      <vt:lpstr>'Interview Selection'!Text157</vt:lpstr>
      <vt:lpstr>'Interview Selection'!Text158</vt:lpstr>
      <vt:lpstr>'Interview Selection'!Text159</vt:lpstr>
      <vt:lpstr>'Interview Selection'!Text160</vt:lpstr>
      <vt:lpstr>'Interview Selection'!Text161</vt:lpstr>
      <vt:lpstr>'Interview Selection'!Text162</vt:lpstr>
      <vt:lpstr>'Interview Selection'!Text163</vt:lpstr>
      <vt:lpstr>'Interview Selection'!Text164</vt:lpstr>
      <vt:lpstr>'Interview Selection'!Text165</vt:lpstr>
      <vt:lpstr>'Interview Selection'!Text166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Hooge</dc:creator>
  <cp:lastModifiedBy>Stephanie Swain</cp:lastModifiedBy>
  <cp:lastPrinted>2022-08-15T22:23:58Z</cp:lastPrinted>
  <dcterms:created xsi:type="dcterms:W3CDTF">2010-08-13T21:04:55Z</dcterms:created>
  <dcterms:modified xsi:type="dcterms:W3CDTF">2024-01-11T03:42:20Z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0x0101000C747465DC9B0E4E9F6D929835E86F4D</vt:lpwstr>
  </property>
</Properties>
</file>